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BTHconseil\BTH archive\PRO\BTH Conseil\Projets\2025\BTH250607_Mission tehrmique et fluides_Crèche_Saint Berain\Etudes PRO DCE\Rendu du 19.11.2025\"/>
    </mc:Choice>
  </mc:AlternateContent>
  <xr:revisionPtr revIDLastSave="0" documentId="13_ncr:1_{DAEFF686-CDBF-43DC-AE93-B82E3419C687}" xr6:coauthVersionLast="47" xr6:coauthVersionMax="47" xr10:uidLastSave="{00000000-0000-0000-0000-000000000000}"/>
  <bookViews>
    <workbookView xWindow="24855" yWindow="4290" windowWidth="31155" windowHeight="27135" xr2:uid="{F5F45DBF-8D4A-463C-A7E5-91CAAF9F560B}"/>
  </bookViews>
  <sheets>
    <sheet name="DPGF Vierge" sheetId="1" r:id="rId1"/>
  </sheets>
  <externalReferences>
    <externalReference r:id="rId2"/>
    <externalReference r:id="rId3"/>
  </externalReferences>
  <definedNames>
    <definedName name="Branchement" localSheetId="0">'[1]DN-EU_EV'!$AD$270:$AD$271</definedName>
    <definedName name="Branchement">#REF!</definedName>
    <definedName name="DINT">#REF!</definedName>
    <definedName name="Te" localSheetId="0">#REF!</definedName>
    <definedName name="Te">#REF!</definedName>
    <definedName name="_xlnm.Print_Area" localSheetId="0">'DPGF Vierge'!$A$2:$N$626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37" i="1" l="1"/>
  <c r="N451" i="1"/>
  <c r="N444" i="1"/>
  <c r="N143" i="1"/>
  <c r="N135" i="1"/>
  <c r="N130" i="1" l="1"/>
  <c r="N151" i="1"/>
  <c r="B622" i="1"/>
  <c r="B617" i="1"/>
  <c r="N614" i="1"/>
  <c r="N613" i="1"/>
  <c r="N611" i="1"/>
  <c r="N609" i="1"/>
  <c r="N600" i="1"/>
  <c r="N598" i="1"/>
  <c r="N596" i="1"/>
  <c r="N593" i="1"/>
  <c r="N590" i="1"/>
  <c r="N588" i="1"/>
  <c r="N587" i="1"/>
  <c r="N586" i="1"/>
  <c r="N581" i="1"/>
  <c r="N576" i="1"/>
  <c r="N572" i="1"/>
  <c r="N569" i="1"/>
  <c r="N566" i="1"/>
  <c r="N559" i="1"/>
  <c r="N557" i="1"/>
  <c r="N556" i="1"/>
  <c r="N554" i="1"/>
  <c r="N553" i="1"/>
  <c r="N547" i="1"/>
  <c r="N545" i="1"/>
  <c r="N542" i="1"/>
  <c r="N539" i="1"/>
  <c r="N534" i="1"/>
  <c r="B525" i="1"/>
  <c r="B519" i="1"/>
  <c r="N515" i="1"/>
  <c r="N503" i="1"/>
  <c r="N498" i="1"/>
  <c r="N491" i="1"/>
  <c r="N484" i="1"/>
  <c r="N476" i="1"/>
  <c r="N471" i="1"/>
  <c r="N466" i="1"/>
  <c r="N460" i="1"/>
  <c r="N430" i="1"/>
  <c r="N424" i="1"/>
  <c r="N418" i="1"/>
  <c r="N412" i="1"/>
  <c r="N406" i="1"/>
  <c r="N400" i="1"/>
  <c r="N394" i="1"/>
  <c r="N388" i="1"/>
  <c r="N382" i="1"/>
  <c r="N376" i="1"/>
  <c r="N370" i="1"/>
  <c r="N364" i="1"/>
  <c r="N358" i="1"/>
  <c r="N352" i="1"/>
  <c r="N346" i="1"/>
  <c r="N340" i="1"/>
  <c r="N334" i="1"/>
  <c r="N327" i="1"/>
  <c r="N321" i="1"/>
  <c r="N316" i="1"/>
  <c r="N309" i="1"/>
  <c r="N304" i="1"/>
  <c r="N299" i="1"/>
  <c r="N298" i="1"/>
  <c r="N297" i="1"/>
  <c r="N291" i="1"/>
  <c r="N288" i="1"/>
  <c r="N285" i="1"/>
  <c r="N282" i="1"/>
  <c r="N278" i="1"/>
  <c r="N274" i="1"/>
  <c r="N268" i="1"/>
  <c r="N262" i="1"/>
  <c r="N261" i="1"/>
  <c r="N260" i="1"/>
  <c r="N259" i="1"/>
  <c r="N252" i="1"/>
  <c r="N250" i="1"/>
  <c r="N248" i="1"/>
  <c r="N245" i="1"/>
  <c r="N242" i="1"/>
  <c r="N239" i="1"/>
  <c r="N236" i="1"/>
  <c r="N230" i="1"/>
  <c r="N228" i="1"/>
  <c r="N225" i="1"/>
  <c r="N222" i="1"/>
  <c r="B211" i="1"/>
  <c r="N198" i="1"/>
  <c r="N197" i="1"/>
  <c r="N191" i="1"/>
  <c r="N185" i="1"/>
  <c r="N172" i="1"/>
  <c r="N166" i="1"/>
  <c r="N160" i="1"/>
  <c r="N152" i="1"/>
  <c r="B152" i="1"/>
  <c r="N139" i="1"/>
  <c r="N124" i="1"/>
  <c r="N122" i="1"/>
  <c r="N121" i="1"/>
  <c r="N120" i="1"/>
  <c r="N119" i="1"/>
  <c r="N118" i="1"/>
  <c r="N111" i="1"/>
  <c r="N108" i="1"/>
  <c r="N103" i="1"/>
  <c r="N98" i="1"/>
  <c r="N91" i="1"/>
  <c r="B75" i="1"/>
  <c r="N72" i="1"/>
  <c r="N67" i="1"/>
  <c r="N60" i="1"/>
  <c r="N53" i="1"/>
  <c r="N49" i="1"/>
  <c r="N44" i="1"/>
  <c r="N37" i="1"/>
  <c r="N33" i="1"/>
  <c r="N27" i="1"/>
  <c r="E5" i="1"/>
  <c r="N622" i="1" l="1"/>
  <c r="N623" i="1" s="1"/>
  <c r="N624" i="1" s="1"/>
  <c r="N625" i="1" s="1"/>
  <c r="N178" i="1"/>
  <c r="N179" i="1"/>
  <c r="N617" i="1"/>
  <c r="N618" i="1" s="1"/>
  <c r="N519" i="1"/>
  <c r="N75" i="1"/>
  <c r="N76" i="1" s="1"/>
  <c r="N211" i="1" l="1"/>
  <c r="N212" i="1" s="1"/>
  <c r="N619" i="1"/>
  <c r="N620" i="1" s="1"/>
  <c r="N520" i="1"/>
  <c r="N521" i="1" s="1"/>
  <c r="N522" i="1" s="1"/>
  <c r="N77" i="1"/>
  <c r="N78" i="1" s="1"/>
  <c r="N525" i="1" l="1"/>
  <c r="N526" i="1" s="1"/>
  <c r="N213" i="1"/>
  <c r="N214" i="1" s="1"/>
  <c r="N527" i="1" l="1"/>
  <c r="N528" i="1" s="1"/>
</calcChain>
</file>

<file path=xl/sharedStrings.xml><?xml version="1.0" encoding="utf-8"?>
<sst xmlns="http://schemas.openxmlformats.org/spreadsheetml/2006/main" count="552" uniqueCount="253">
  <si>
    <t>MAITRE D'OUVRAGE</t>
  </si>
  <si>
    <t>MAIRIE DE SAINT BERAIN SOUS SANVIGNES</t>
  </si>
  <si>
    <t xml:space="preserve"> </t>
  </si>
  <si>
    <t>PRO DCE</t>
  </si>
  <si>
    <t>OPERATION</t>
  </si>
  <si>
    <t>CCTP</t>
  </si>
  <si>
    <t>DESIGNATION</t>
  </si>
  <si>
    <t>U</t>
  </si>
  <si>
    <t>Qté</t>
  </si>
  <si>
    <t>P.U</t>
  </si>
  <si>
    <t>TOTAL</t>
  </si>
  <si>
    <t>des OUVRAGES</t>
  </si>
  <si>
    <t>LOT CHAUFFAGE - VENTILATION - PLOMBERIE</t>
  </si>
  <si>
    <t>5.0</t>
  </si>
  <si>
    <t>DESCRIPTION DES OUVRAGES DE CHAUFFAGE</t>
  </si>
  <si>
    <t>5.1</t>
  </si>
  <si>
    <t>Principe</t>
  </si>
  <si>
    <t>SO</t>
  </si>
  <si>
    <t>5.2</t>
  </si>
  <si>
    <t>Préalables</t>
  </si>
  <si>
    <t>Consignation des réseaux de chauffage ainsi que la vidange de l'installation</t>
  </si>
  <si>
    <t>Ens</t>
  </si>
  <si>
    <t>Dépose des réseaux de chauffages des 4 logements du RDC 
(Attention à bien conserver la verticalité de chauffage des 8 logements)</t>
  </si>
  <si>
    <t>Bouchonnage des réseaux de chauffage des 4 logements à RDC</t>
  </si>
  <si>
    <t>Remise en service du chauffage pour les logements des R+1/R+2 et changement des joints fibres</t>
  </si>
  <si>
    <t>5.3</t>
  </si>
  <si>
    <t>Micro-crèche</t>
  </si>
  <si>
    <t>5.3.1</t>
  </si>
  <si>
    <t>Production d'énergie</t>
  </si>
  <si>
    <t>Unité extérieure de production de chaleur reversible PAC AIR/AIR</t>
  </si>
  <si>
    <t>Référence</t>
  </si>
  <si>
    <t>Marque</t>
  </si>
  <si>
    <t>Commande centralisée</t>
  </si>
  <si>
    <t>5.3.2</t>
  </si>
  <si>
    <t>Distribution</t>
  </si>
  <si>
    <t>Liaisons cuivres</t>
  </si>
  <si>
    <t>Ml</t>
  </si>
  <si>
    <t>5.3.3</t>
  </si>
  <si>
    <t>Unités intérieures</t>
  </si>
  <si>
    <t>Unités intérieures y compris pompes de relevage</t>
  </si>
  <si>
    <t>5.3.4</t>
  </si>
  <si>
    <t>Régulation et sécurité</t>
  </si>
  <si>
    <t>5.3.5</t>
  </si>
  <si>
    <t>Communication entre l'unité extérieure et les intérieures</t>
  </si>
  <si>
    <t>PM</t>
  </si>
  <si>
    <t>5.3.6</t>
  </si>
  <si>
    <t>Mise en œuvre et garantie</t>
  </si>
  <si>
    <t>TOTAL H.T</t>
  </si>
  <si>
    <t>T.V.A 20%</t>
  </si>
  <si>
    <t>TOTAL T.T.C</t>
  </si>
  <si>
    <t>6.0</t>
  </si>
  <si>
    <t>DESCRIPTION DES OUVRAGES DE VENTILATION</t>
  </si>
  <si>
    <t>6.1</t>
  </si>
  <si>
    <t>6.2</t>
  </si>
  <si>
    <t>Dépose des réseaux existants de ventilation des 4 logements RDC</t>
  </si>
  <si>
    <t>Bouchonner les verticalités au PH RDC</t>
  </si>
  <si>
    <t>(Aux étages supérieurs, le réseau, les équipements et les emplacements ne sont pas impactés.)</t>
  </si>
  <si>
    <t>6.3</t>
  </si>
  <si>
    <t>De la micro-crèche</t>
  </si>
  <si>
    <t>6.3.1</t>
  </si>
  <si>
    <t>CTA Double flux</t>
  </si>
  <si>
    <t>y compris manchettes souples, rejets, registres AN/Rejet et filtres</t>
  </si>
  <si>
    <t>Pièges à son Rejet/Air neuf / Soufflage / Reprise</t>
  </si>
  <si>
    <t>Registre Air neuf / Rejet Classe C</t>
  </si>
  <si>
    <t>Capteur de présence</t>
  </si>
  <si>
    <t>Ajust'air</t>
  </si>
  <si>
    <t>6.3.2</t>
  </si>
  <si>
    <t>Gaine circulaire</t>
  </si>
  <si>
    <t>DN</t>
  </si>
  <si>
    <t>m</t>
  </si>
  <si>
    <t>Grille pare pluie et anti-volatile RAL au choix architecte</t>
  </si>
  <si>
    <t>y compris pose</t>
  </si>
  <si>
    <t>Dimensions</t>
  </si>
  <si>
    <t>500*500</t>
  </si>
  <si>
    <t>Chapeau de rejet vertical rejet CTA DF</t>
  </si>
  <si>
    <t>DN 315</t>
  </si>
  <si>
    <t>CP</t>
  </si>
  <si>
    <t>S&amp;P</t>
  </si>
  <si>
    <t>6.3.3</t>
  </si>
  <si>
    <t>Calorifuges</t>
  </si>
  <si>
    <t>Calorifuge finition isoxale 50mm LV</t>
  </si>
  <si>
    <t>m²</t>
  </si>
  <si>
    <t>6.3.4</t>
  </si>
  <si>
    <t>Débit constant : registre d'équilibrage automatique</t>
  </si>
  <si>
    <t>6.3.5</t>
  </si>
  <si>
    <t>Terminaux de ventilation</t>
  </si>
  <si>
    <t>6.3.5.1</t>
  </si>
  <si>
    <t>Sortie de toiture</t>
  </si>
  <si>
    <t>6.3.5.2</t>
  </si>
  <si>
    <t>Sortie façade</t>
  </si>
  <si>
    <t>6.3.6</t>
  </si>
  <si>
    <t>Clapets coupe-feu</t>
  </si>
  <si>
    <t>6.3.7</t>
  </si>
  <si>
    <t>Arrêt d'urgence</t>
  </si>
  <si>
    <t>PM car intégré sur la CTA</t>
  </si>
  <si>
    <t>6.3.8</t>
  </si>
  <si>
    <t>Électricité</t>
  </si>
  <si>
    <t>HL car attentes fournies par le lot Electricité</t>
  </si>
  <si>
    <t>7.0</t>
  </si>
  <si>
    <t>DESCRIPTION DES OUVRAGES DE PLOMBERIE</t>
  </si>
  <si>
    <t>7.1</t>
  </si>
  <si>
    <t>Travaux préalables</t>
  </si>
  <si>
    <t>Bâtiment réhabilité</t>
  </si>
  <si>
    <t>Découpe des réseaux à déposer et bouchonner/protection des réseaux à la frontière de l'existant/réhabilitation</t>
  </si>
  <si>
    <t>EF ECS Eu Ev Ep</t>
  </si>
  <si>
    <t>Alimentation, évacuation EU/EV des gravitaires de la base vie et raccordement sur les réseaux</t>
  </si>
  <si>
    <t>en vide sanitaire + alimentation AEP provisoire dans la GT RDC</t>
  </si>
  <si>
    <t>Alimentation AEP</t>
  </si>
  <si>
    <t xml:space="preserve">Évacuations </t>
  </si>
  <si>
    <t>7.2</t>
  </si>
  <si>
    <t>Origine eau froide crèche</t>
  </si>
  <si>
    <t>Vanne d'isolement</t>
  </si>
  <si>
    <t>Clapet Anti-pollution</t>
  </si>
  <si>
    <t>Détendeur</t>
  </si>
  <si>
    <t>Filtre à tamis</t>
  </si>
  <si>
    <t>Compteur communiquant</t>
  </si>
  <si>
    <t xml:space="preserve">Nourrices EF équipée </t>
  </si>
  <si>
    <t>Adoucisseurs -  (Pour brumisation)</t>
  </si>
  <si>
    <t>7.3</t>
  </si>
  <si>
    <t>Distribution générale d'eau froide</t>
  </si>
  <si>
    <t>Alimentation eau froide en PER sous fourreau en cloison et plafond</t>
  </si>
  <si>
    <t xml:space="preserve">DN </t>
  </si>
  <si>
    <t>7.4</t>
  </si>
  <si>
    <t>production d'eau chaude sanitaire</t>
  </si>
  <si>
    <t>7.4.1</t>
  </si>
  <si>
    <t>y compris alimentation</t>
  </si>
  <si>
    <t>Groupe de sécurité</t>
  </si>
  <si>
    <t>Clapet antipollution</t>
  </si>
  <si>
    <t>Vannes d'isolement</t>
  </si>
  <si>
    <t>Raccords diélectriques</t>
  </si>
  <si>
    <t>Mitigeur thermostatique</t>
  </si>
  <si>
    <t>Nourrice ECS</t>
  </si>
  <si>
    <t>Nb de départ</t>
  </si>
  <si>
    <t>7.5</t>
  </si>
  <si>
    <t>Distribution d'eau chaude sanitaire</t>
  </si>
  <si>
    <t>Alimentation eau chaude en PER sous fourreau en cloison et plafond</t>
  </si>
  <si>
    <t>7.6</t>
  </si>
  <si>
    <t>Désinfection des réseaux</t>
  </si>
  <si>
    <t>7.7</t>
  </si>
  <si>
    <t>Système de brumisation</t>
  </si>
  <si>
    <t>Un mât inox D114 Hauteur 2.00m ou Robinier classe 5 alimentaires de diamètre 160 mm minimum, Hauteur 2.00 m fourni par le présent lot mais posée par le lot VRD 
Un mât inox D114 Hauteur 2.00m ou Robinier classe 5 alimentaires de diamètre 160 mm minimum, Hauteur 2.00 m fourni par le présent lot mais posée par le lot VRD ;
5 buses par mât intégrées et affleurantes obligatoires (vandalisme et sécurité) ;
Un cache type enjoliveur inox viendra protéger tant les fixations que les pieds des utilisateurs ;
Bouton de déclenchement de la temporisation ;
Alimentation individuelle de chaque mât depuis l’armoire de commande Gaine de protection des réseaux enterrés type TPC 63 (alimentation et fourreau à charge du présent lot dans une tranchée au lot VRD) ;</t>
  </si>
  <si>
    <t>7.8</t>
  </si>
  <si>
    <t>Équipements sanitaires</t>
  </si>
  <si>
    <t>Evier à encastrer</t>
  </si>
  <si>
    <t>Y compris raccordement, évacuations et toutes sujétions</t>
  </si>
  <si>
    <t>Référence :</t>
  </si>
  <si>
    <t>Marque :</t>
  </si>
  <si>
    <t>Mitigeur monocommande Evier</t>
  </si>
  <si>
    <t>Y compris raccordement, alimentation et toutes sujétions</t>
  </si>
  <si>
    <t>Plonge inox 2 bac 1200+700*850</t>
  </si>
  <si>
    <t>Plan de travail hors lot</t>
  </si>
  <si>
    <t>Robinet mitigeur et douchette extractible</t>
  </si>
  <si>
    <t>Planche à langer</t>
  </si>
  <si>
    <t>Y compris meuble, raccordement, alimentation et toutes sujétions</t>
  </si>
  <si>
    <t>Y compris raccordement, alimentation, robinetterie, évacuation et toutes sujétions</t>
  </si>
  <si>
    <t xml:space="preserve">Lunette ergonomique </t>
  </si>
  <si>
    <t>Y compris pose et toutes sujétions</t>
  </si>
  <si>
    <t>Bâti-support</t>
  </si>
  <si>
    <t>Planque de déclenchement</t>
  </si>
  <si>
    <t>Lavabo Espace sanitaire ludique</t>
  </si>
  <si>
    <t>Y compris raccordement, alimentation, évacuation et toutes sujétions</t>
  </si>
  <si>
    <t>Robinneterie de lavabo</t>
  </si>
  <si>
    <t>Pack WC sur pied</t>
  </si>
  <si>
    <t>Lavabo PMR</t>
  </si>
  <si>
    <t>Mitigeur monocommande de lavabo</t>
  </si>
  <si>
    <t>Colonne de douche</t>
  </si>
  <si>
    <t>Siphon de sol à sortie verticale</t>
  </si>
  <si>
    <t>Posé par le lot GO</t>
  </si>
  <si>
    <t>Barre de maintien</t>
  </si>
  <si>
    <t xml:space="preserve">Barre de porte </t>
  </si>
  <si>
    <t>Type :</t>
  </si>
  <si>
    <t>7.9</t>
  </si>
  <si>
    <t>Attentes</t>
  </si>
  <si>
    <t>Robinet de puisage</t>
  </si>
  <si>
    <t>Y compris clapet-antipollution</t>
  </si>
  <si>
    <t>Attente d'EU lave vaisselle</t>
  </si>
  <si>
    <t>7.10</t>
  </si>
  <si>
    <t>Évacuation des appareils</t>
  </si>
  <si>
    <t>Réseaux PVC NF Me</t>
  </si>
  <si>
    <t>7.11</t>
  </si>
  <si>
    <t>Évacuation des eaux usées et vannes</t>
  </si>
  <si>
    <t>Réseaux EU EV chutes</t>
  </si>
  <si>
    <t>Réseaux EU EV collecteurs horizontaux</t>
  </si>
  <si>
    <t>Attente d'EU</t>
  </si>
  <si>
    <t>7.12</t>
  </si>
  <si>
    <t>Ventilations primaires</t>
  </si>
  <si>
    <t>Ventilations primaire (raccordement sur chute des étage existante)</t>
  </si>
  <si>
    <t>7.13</t>
  </si>
  <si>
    <t>Évacuations des eaux pluviales</t>
  </si>
  <si>
    <t>HL car extérieures</t>
  </si>
  <si>
    <t>8.0</t>
  </si>
  <si>
    <t>Travaux divers</t>
  </si>
  <si>
    <t>Forfait essais/mise en service / DOE</t>
  </si>
  <si>
    <t>Dito CCTP</t>
  </si>
  <si>
    <t>9.1</t>
  </si>
  <si>
    <t>OPTION 1</t>
  </si>
  <si>
    <t>Hybridation de la chaufferie</t>
  </si>
  <si>
    <t>Côté chauffage</t>
  </si>
  <si>
    <t xml:space="preserve">Dépose des tronçons à modifier </t>
  </si>
  <si>
    <t>Création d'un bypass vanné sur le retour chauffage</t>
  </si>
  <si>
    <t>Vanne 3 voies régulée</t>
  </si>
  <si>
    <t>Clapets anti-retour</t>
  </si>
  <si>
    <t>y compris raccordement, purge, vidange et toutes sujétions</t>
  </si>
  <si>
    <t>Volume</t>
  </si>
  <si>
    <t>Thermomètres</t>
  </si>
  <si>
    <t>Doigts de gants</t>
  </si>
  <si>
    <t>Sondes de température</t>
  </si>
  <si>
    <t>Une pompe de bouclage primaire équipée</t>
  </si>
  <si>
    <t>Côté ECS</t>
  </si>
  <si>
    <t>Création d'un bypass vanné sur le retour ECS</t>
  </si>
  <si>
    <t>Commun</t>
  </si>
  <si>
    <t>Pompe à chaleur Air/Eau</t>
  </si>
  <si>
    <t>Y compris pose, raccordement et toutes sujétions</t>
  </si>
  <si>
    <t>La régulation de la PAC et l'interface avec les chaudières existantes</t>
  </si>
  <si>
    <t>Réseaux de distribution en cuivre</t>
  </si>
  <si>
    <t xml:space="preserve">Calorifuges en coquilles en laine de verre </t>
  </si>
  <si>
    <t>Finition kraft alu</t>
  </si>
  <si>
    <t>Finition tôle isoxale</t>
  </si>
  <si>
    <t>Vannes de vidange en points bas</t>
  </si>
  <si>
    <t>Purgeurs en points hauts</t>
  </si>
  <si>
    <t>Nouveau schéma de chaufferie</t>
  </si>
  <si>
    <t>9.2</t>
  </si>
  <si>
    <t>OPTION 2</t>
  </si>
  <si>
    <t>Remplacement des têtes thermostatiques des 8 logements séniors</t>
  </si>
  <si>
    <t xml:space="preserve">Vidange du réseau de chauffage et remise en eau des réseaux </t>
  </si>
  <si>
    <t xml:space="preserve">Dépose des tés de réglages existants  </t>
  </si>
  <si>
    <t>Mise en place de tête thermostatique neuve</t>
  </si>
  <si>
    <t>Mise en place de tés de réglage neuf</t>
  </si>
  <si>
    <t xml:space="preserve">Platine électronique additionnelle </t>
  </si>
  <si>
    <t xml:space="preserve">Commandes à distance filaire </t>
  </si>
  <si>
    <t>Mise en service par le fournisseur</t>
  </si>
  <si>
    <t>CTA double flux à échangeur à plaque, Qv XXX m3/h</t>
  </si>
  <si>
    <t xml:space="preserve">MR à débit constant </t>
  </si>
  <si>
    <t>Bouches de soufflage - petit débit</t>
  </si>
  <si>
    <t>Bouches de soufflage et reprise - petit débit  y compris Manchon Placo</t>
  </si>
  <si>
    <t>Bouches de soufflage et reprise - petit débit y compris Manchon Placo</t>
  </si>
  <si>
    <t>Conduit souple isophonique</t>
  </si>
  <si>
    <t xml:space="preserve">Sorties de toiture avec embase </t>
  </si>
  <si>
    <t>Rejet horizontal</t>
  </si>
  <si>
    <t xml:space="preserve">Clapets coupe-feu circulaires </t>
  </si>
  <si>
    <t>Production d'ECS individuelle</t>
  </si>
  <si>
    <t xml:space="preserve">Système de brumisation - Type : </t>
  </si>
  <si>
    <t xml:space="preserve">Lave-vaiselle </t>
  </si>
  <si>
    <t xml:space="preserve">WC suspendu </t>
  </si>
  <si>
    <t>Siphon de sol 100x100</t>
  </si>
  <si>
    <t>Peinture des accessoires de la gaine de rejet en façace</t>
  </si>
  <si>
    <t>Peinture de la tôle isoxale de rejet d'air en façade</t>
  </si>
  <si>
    <t>Machine à laver le linge</t>
  </si>
  <si>
    <t>Sèche-linge</t>
  </si>
  <si>
    <t>Extincteurs Poutre ABC x kg</t>
  </si>
  <si>
    <t>Extincteurs CO2 x kg</t>
  </si>
  <si>
    <t>Le présent lot devra fournir une prestation clef en main, globale et forfaitaire</t>
  </si>
  <si>
    <t>Une bouteille de découplage équipée de 500L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</si>
</sst>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;@"/>
    <numFmt numFmtId="165" formatCode="#,##0.0"/>
    <numFmt numFmtId="166" formatCode="0.0"/>
    <numFmt numFmtId="167" formatCode="_-* #,##0.00\ _€_-;\-* #,##0.00\ _€_-;_-* &quot;-&quot;??\ _€_-;_-@_-"/>
    <numFmt numFmtId="168" formatCode="_-* #,##0.00\ _F_-;\-* #,##0.00\ _F_-;_-* &quot;-&quot;??\ _F_-;_-@_-"/>
  </numFmts>
  <fonts count="14">
    <font>
      <sz val="10"/>
      <name val="Arial"/>
      <family val="2"/>
    </font>
    <font>
      <sz val="12"/>
      <name val="Arial"/>
      <family val="2"/>
    </font>
    <font>
      <b/>
      <sz val="14"/>
      <color indexed="8"/>
      <name val="HLV"/>
    </font>
    <font>
      <sz val="12"/>
      <name val="HLV"/>
    </font>
    <font>
      <b/>
      <sz val="12"/>
      <name val="HLV"/>
    </font>
    <font>
      <b/>
      <sz val="12"/>
      <color indexed="8"/>
      <name val="HLV"/>
    </font>
    <font>
      <b/>
      <u/>
      <sz val="12"/>
      <color indexed="8"/>
      <name val="HLV"/>
    </font>
    <font>
      <b/>
      <u/>
      <sz val="12"/>
      <name val="Arial"/>
      <family val="2"/>
    </font>
    <font>
      <sz val="12"/>
      <color indexed="8"/>
      <name val="HLV"/>
    </font>
    <font>
      <sz val="10"/>
      <color indexed="8"/>
      <name val="HLV"/>
    </font>
    <font>
      <sz val="10"/>
      <name val="Arial"/>
      <family val="2"/>
    </font>
    <font>
      <u/>
      <sz val="12"/>
      <name val="Arial"/>
      <family val="2"/>
    </font>
    <font>
      <i/>
      <sz val="12"/>
      <color indexed="8"/>
      <name val="HLV"/>
    </font>
    <font>
      <b/>
      <u/>
      <sz val="12"/>
      <name val="HLV"/>
    </font>
  </fonts>
  <fills count="6">
    <fill>
      <patternFill patternType="none"/>
    </fill>
    <fill>
      <patternFill patternType="gray125"/>
    </fill>
    <fill>
      <patternFill patternType="gray125"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auto="1"/>
      </right>
      <top/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64"/>
      </right>
      <top style="double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167" fontId="10" fillId="0" borderId="0" applyFont="0" applyFill="0" applyBorder="0" applyAlignment="0" applyProtection="0"/>
  </cellStyleXfs>
  <cellXfs count="130">
    <xf numFmtId="0" fontId="0" fillId="0" borderId="0" xfId="0"/>
    <xf numFmtId="3" fontId="2" fillId="0" borderId="1" xfId="1" applyNumberFormat="1" applyFont="1" applyBorder="1" applyProtection="1">
      <protection locked="0"/>
    </xf>
    <xf numFmtId="3" fontId="2" fillId="0" borderId="2" xfId="1" applyNumberFormat="1" applyFont="1" applyBorder="1" applyProtection="1">
      <protection locked="0"/>
    </xf>
    <xf numFmtId="3" fontId="1" fillId="0" borderId="2" xfId="1" applyNumberFormat="1" applyBorder="1"/>
    <xf numFmtId="3" fontId="2" fillId="0" borderId="2" xfId="1" applyNumberFormat="1" applyFont="1" applyBorder="1" applyAlignment="1" applyProtection="1">
      <alignment horizontal="right"/>
      <protection locked="0"/>
    </xf>
    <xf numFmtId="3" fontId="2" fillId="0" borderId="3" xfId="1" applyNumberFormat="1" applyFont="1" applyBorder="1" applyProtection="1">
      <protection locked="0"/>
    </xf>
    <xf numFmtId="3" fontId="2" fillId="0" borderId="0" xfId="1" applyNumberFormat="1" applyFont="1" applyProtection="1">
      <protection locked="0"/>
    </xf>
    <xf numFmtId="3" fontId="3" fillId="0" borderId="0" xfId="1" applyNumberFormat="1" applyFont="1"/>
    <xf numFmtId="4" fontId="3" fillId="0" borderId="0" xfId="1" applyNumberFormat="1" applyFont="1"/>
    <xf numFmtId="3" fontId="2" fillId="0" borderId="4" xfId="1" applyNumberFormat="1" applyFont="1" applyBorder="1" applyProtection="1">
      <protection locked="0"/>
    </xf>
    <xf numFmtId="3" fontId="2" fillId="0" borderId="0" xfId="1" applyNumberFormat="1" applyFont="1" applyAlignment="1" applyProtection="1">
      <alignment horizontal="right"/>
      <protection locked="0"/>
    </xf>
    <xf numFmtId="164" fontId="2" fillId="0" borderId="5" xfId="1" applyNumberFormat="1" applyFont="1" applyBorder="1" applyProtection="1">
      <protection locked="0"/>
    </xf>
    <xf numFmtId="3" fontId="2" fillId="0" borderId="4" xfId="1" applyNumberFormat="1" applyFont="1" applyBorder="1" applyAlignment="1" applyProtection="1">
      <alignment horizontal="left"/>
      <protection locked="0"/>
    </xf>
    <xf numFmtId="3" fontId="2" fillId="0" borderId="0" xfId="1" quotePrefix="1" applyNumberFormat="1" applyFont="1" applyAlignment="1" applyProtection="1">
      <alignment horizontal="left"/>
      <protection locked="0"/>
    </xf>
    <xf numFmtId="14" fontId="2" fillId="0" borderId="5" xfId="1" quotePrefix="1" applyNumberFormat="1" applyFont="1" applyBorder="1" applyProtection="1">
      <protection locked="0"/>
    </xf>
    <xf numFmtId="3" fontId="2" fillId="0" borderId="4" xfId="1" applyNumberFormat="1" applyFont="1" applyBorder="1" applyAlignment="1" applyProtection="1">
      <alignment horizontal="centerContinuous"/>
      <protection locked="0"/>
    </xf>
    <xf numFmtId="3" fontId="2" fillId="0" borderId="5" xfId="1" applyNumberFormat="1" applyFont="1" applyBorder="1" applyProtection="1">
      <protection locked="0"/>
    </xf>
    <xf numFmtId="3" fontId="2" fillId="0" borderId="6" xfId="1" applyNumberFormat="1" applyFont="1" applyBorder="1" applyProtection="1">
      <protection locked="0"/>
    </xf>
    <xf numFmtId="3" fontId="2" fillId="0" borderId="7" xfId="1" applyNumberFormat="1" applyFont="1" applyBorder="1" applyProtection="1">
      <protection locked="0"/>
    </xf>
    <xf numFmtId="3" fontId="2" fillId="0" borderId="7" xfId="1" applyNumberFormat="1" applyFont="1" applyBorder="1" applyAlignment="1" applyProtection="1">
      <alignment horizontal="right"/>
      <protection locked="0"/>
    </xf>
    <xf numFmtId="3" fontId="2" fillId="0" borderId="8" xfId="1" applyNumberFormat="1" applyFont="1" applyBorder="1" applyProtection="1">
      <protection locked="0"/>
    </xf>
    <xf numFmtId="165" fontId="5" fillId="2" borderId="9" xfId="1" applyNumberFormat="1" applyFont="1" applyFill="1" applyBorder="1" applyAlignment="1">
      <alignment horizontal="center"/>
    </xf>
    <xf numFmtId="3" fontId="6" fillId="2" borderId="10" xfId="1" applyNumberFormat="1" applyFont="1" applyFill="1" applyBorder="1"/>
    <xf numFmtId="3" fontId="5" fillId="2" borderId="11" xfId="1" applyNumberFormat="1" applyFont="1" applyFill="1" applyBorder="1"/>
    <xf numFmtId="3" fontId="5" fillId="2" borderId="11" xfId="1" applyNumberFormat="1" applyFont="1" applyFill="1" applyBorder="1" applyAlignment="1">
      <alignment horizontal="right"/>
    </xf>
    <xf numFmtId="3" fontId="5" fillId="2" borderId="10" xfId="1" applyNumberFormat="1" applyFont="1" applyFill="1" applyBorder="1"/>
    <xf numFmtId="4" fontId="5" fillId="2" borderId="10" xfId="1" applyNumberFormat="1" applyFont="1" applyFill="1" applyBorder="1" applyAlignment="1">
      <alignment horizontal="right"/>
    </xf>
    <xf numFmtId="3" fontId="5" fillId="2" borderId="10" xfId="1" applyNumberFormat="1" applyFont="1" applyFill="1" applyBorder="1" applyAlignment="1">
      <alignment horizontal="right"/>
    </xf>
    <xf numFmtId="3" fontId="5" fillId="2" borderId="12" xfId="1" applyNumberFormat="1" applyFont="1" applyFill="1" applyBorder="1"/>
    <xf numFmtId="3" fontId="5" fillId="2" borderId="0" xfId="1" applyNumberFormat="1" applyFont="1" applyFill="1"/>
    <xf numFmtId="4" fontId="5" fillId="2" borderId="13" xfId="1" applyNumberFormat="1" applyFont="1" applyFill="1" applyBorder="1" applyAlignment="1">
      <alignment horizontal="right"/>
    </xf>
    <xf numFmtId="3" fontId="5" fillId="2" borderId="13" xfId="1" applyNumberFormat="1" applyFont="1" applyFill="1" applyBorder="1" applyAlignment="1">
      <alignment horizontal="right"/>
    </xf>
    <xf numFmtId="165" fontId="5" fillId="2" borderId="14" xfId="1" applyNumberFormat="1" applyFont="1" applyFill="1" applyBorder="1" applyAlignment="1">
      <alignment horizontal="center"/>
    </xf>
    <xf numFmtId="3" fontId="6" fillId="2" borderId="13" xfId="1" applyNumberFormat="1" applyFont="1" applyFill="1" applyBorder="1" applyAlignment="1">
      <alignment horizontal="centerContinuous"/>
    </xf>
    <xf numFmtId="3" fontId="5" fillId="2" borderId="0" xfId="1" applyNumberFormat="1" applyFont="1" applyFill="1" applyAlignment="1">
      <alignment horizontal="centerContinuous"/>
    </xf>
    <xf numFmtId="3" fontId="5" fillId="2" borderId="0" xfId="1" applyNumberFormat="1" applyFont="1" applyFill="1" applyAlignment="1">
      <alignment horizontal="right"/>
    </xf>
    <xf numFmtId="3" fontId="5" fillId="2" borderId="13" xfId="1" applyNumberFormat="1" applyFont="1" applyFill="1" applyBorder="1" applyAlignment="1">
      <alignment horizontal="center"/>
    </xf>
    <xf numFmtId="4" fontId="5" fillId="2" borderId="13" xfId="1" applyNumberFormat="1" applyFont="1" applyFill="1" applyBorder="1" applyAlignment="1">
      <alignment horizontal="center"/>
    </xf>
    <xf numFmtId="3" fontId="5" fillId="2" borderId="15" xfId="1" applyNumberFormat="1" applyFont="1" applyFill="1" applyBorder="1" applyAlignment="1">
      <alignment horizontal="center"/>
    </xf>
    <xf numFmtId="49" fontId="5" fillId="2" borderId="14" xfId="1" applyNumberFormat="1" applyFont="1" applyFill="1" applyBorder="1" applyAlignment="1">
      <alignment horizontal="center"/>
    </xf>
    <xf numFmtId="3" fontId="5" fillId="2" borderId="13" xfId="1" applyNumberFormat="1" applyFont="1" applyFill="1" applyBorder="1"/>
    <xf numFmtId="3" fontId="5" fillId="2" borderId="15" xfId="1" applyNumberFormat="1" applyFont="1" applyFill="1" applyBorder="1"/>
    <xf numFmtId="3" fontId="6" fillId="2" borderId="13" xfId="1" applyNumberFormat="1" applyFont="1" applyFill="1" applyBorder="1"/>
    <xf numFmtId="165" fontId="5" fillId="0" borderId="9" xfId="1" applyNumberFormat="1" applyFont="1" applyBorder="1" applyAlignment="1">
      <alignment horizontal="center"/>
    </xf>
    <xf numFmtId="3" fontId="7" fillId="0" borderId="10" xfId="1" applyNumberFormat="1" applyFont="1" applyBorder="1"/>
    <xf numFmtId="3" fontId="1" fillId="0" borderId="11" xfId="1" applyNumberFormat="1" applyBorder="1"/>
    <xf numFmtId="3" fontId="8" fillId="0" borderId="11" xfId="1" applyNumberFormat="1" applyFont="1" applyBorder="1" applyAlignment="1">
      <alignment horizontal="right"/>
    </xf>
    <xf numFmtId="3" fontId="8" fillId="0" borderId="10" xfId="1" applyNumberFormat="1" applyFont="1" applyBorder="1" applyAlignment="1">
      <alignment horizontal="center"/>
    </xf>
    <xf numFmtId="4" fontId="8" fillId="0" borderId="10" xfId="1" applyNumberFormat="1" applyFont="1" applyBorder="1" applyAlignment="1">
      <alignment horizontal="right"/>
    </xf>
    <xf numFmtId="4" fontId="9" fillId="0" borderId="10" xfId="1" applyNumberFormat="1" applyFont="1" applyBorder="1" applyAlignment="1">
      <alignment horizontal="right"/>
    </xf>
    <xf numFmtId="4" fontId="8" fillId="0" borderId="12" xfId="1" applyNumberFormat="1" applyFont="1" applyBorder="1"/>
    <xf numFmtId="165" fontId="5" fillId="0" borderId="4" xfId="1" applyNumberFormat="1" applyFont="1" applyBorder="1" applyAlignment="1">
      <alignment horizontal="center"/>
    </xf>
    <xf numFmtId="3" fontId="7" fillId="0" borderId="13" xfId="1" applyNumberFormat="1" applyFont="1" applyBorder="1"/>
    <xf numFmtId="3" fontId="3" fillId="0" borderId="0" xfId="1" applyNumberFormat="1" applyFont="1" applyAlignment="1">
      <alignment horizontal="left"/>
    </xf>
    <xf numFmtId="3" fontId="8" fillId="0" borderId="0" xfId="1" applyNumberFormat="1" applyFont="1" applyAlignment="1">
      <alignment horizontal="right"/>
    </xf>
    <xf numFmtId="3" fontId="8" fillId="0" borderId="13" xfId="1" applyNumberFormat="1" applyFont="1" applyBorder="1" applyAlignment="1">
      <alignment horizontal="center"/>
    </xf>
    <xf numFmtId="4" fontId="8" fillId="0" borderId="13" xfId="1" applyNumberFormat="1" applyFont="1" applyBorder="1" applyAlignment="1">
      <alignment horizontal="right"/>
    </xf>
    <xf numFmtId="4" fontId="8" fillId="0" borderId="15" xfId="1" applyNumberFormat="1" applyFont="1" applyBorder="1"/>
    <xf numFmtId="165" fontId="5" fillId="0" borderId="14" xfId="1" applyNumberFormat="1" applyFont="1" applyBorder="1" applyAlignment="1">
      <alignment horizontal="center"/>
    </xf>
    <xf numFmtId="166" fontId="1" fillId="0" borderId="0" xfId="1" applyNumberFormat="1" applyAlignment="1">
      <alignment horizontal="left"/>
    </xf>
    <xf numFmtId="3" fontId="8" fillId="0" borderId="13" xfId="1" applyNumberFormat="1" applyFont="1" applyBorder="1" applyAlignment="1">
      <alignment horizontal="right"/>
    </xf>
    <xf numFmtId="3" fontId="8" fillId="0" borderId="15" xfId="1" applyNumberFormat="1" applyFont="1" applyBorder="1"/>
    <xf numFmtId="3" fontId="8" fillId="3" borderId="13" xfId="1" applyNumberFormat="1" applyFont="1" applyFill="1" applyBorder="1" applyAlignment="1">
      <alignment horizontal="right"/>
    </xf>
    <xf numFmtId="3" fontId="4" fillId="0" borderId="0" xfId="1" applyNumberFormat="1" applyFont="1" applyAlignment="1">
      <alignment horizontal="left"/>
    </xf>
    <xf numFmtId="3" fontId="1" fillId="0" borderId="13" xfId="1" applyNumberFormat="1" applyBorder="1"/>
    <xf numFmtId="168" fontId="8" fillId="0" borderId="13" xfId="2" applyNumberFormat="1" applyFont="1" applyFill="1" applyBorder="1" applyAlignment="1">
      <alignment horizontal="right"/>
    </xf>
    <xf numFmtId="168" fontId="8" fillId="0" borderId="15" xfId="2" applyNumberFormat="1" applyFont="1" applyFill="1" applyBorder="1" applyAlignment="1">
      <alignment horizontal="right"/>
    </xf>
    <xf numFmtId="165" fontId="8" fillId="0" borderId="14" xfId="1" applyNumberFormat="1" applyFont="1" applyBorder="1" applyAlignment="1">
      <alignment horizontal="center"/>
    </xf>
    <xf numFmtId="3" fontId="11" fillId="0" borderId="13" xfId="1" applyNumberFormat="1" applyFont="1" applyBorder="1"/>
    <xf numFmtId="165" fontId="5" fillId="4" borderId="17" xfId="1" applyNumberFormat="1" applyFont="1" applyFill="1" applyBorder="1" applyAlignment="1">
      <alignment horizontal="center"/>
    </xf>
    <xf numFmtId="3" fontId="7" fillId="4" borderId="18" xfId="1" applyNumberFormat="1" applyFont="1" applyFill="1" applyBorder="1"/>
    <xf numFmtId="3" fontId="3" fillId="4" borderId="19" xfId="1" applyNumberFormat="1" applyFont="1" applyFill="1" applyBorder="1" applyAlignment="1">
      <alignment horizontal="left"/>
    </xf>
    <xf numFmtId="3" fontId="8" fillId="4" borderId="19" xfId="1" applyNumberFormat="1" applyFont="1" applyFill="1" applyBorder="1" applyAlignment="1">
      <alignment horizontal="right"/>
    </xf>
    <xf numFmtId="3" fontId="8" fillId="4" borderId="18" xfId="1" applyNumberFormat="1" applyFont="1" applyFill="1" applyBorder="1" applyAlignment="1">
      <alignment horizontal="center"/>
    </xf>
    <xf numFmtId="4" fontId="8" fillId="4" borderId="18" xfId="1" applyNumberFormat="1" applyFont="1" applyFill="1" applyBorder="1" applyAlignment="1">
      <alignment horizontal="right"/>
    </xf>
    <xf numFmtId="3" fontId="8" fillId="4" borderId="18" xfId="1" applyNumberFormat="1" applyFont="1" applyFill="1" applyBorder="1" applyAlignment="1">
      <alignment horizontal="right"/>
    </xf>
    <xf numFmtId="3" fontId="8" fillId="4" borderId="20" xfId="1" applyNumberFormat="1" applyFont="1" applyFill="1" applyBorder="1"/>
    <xf numFmtId="165" fontId="5" fillId="3" borderId="14" xfId="1" applyNumberFormat="1" applyFont="1" applyFill="1" applyBorder="1" applyAlignment="1">
      <alignment horizontal="center"/>
    </xf>
    <xf numFmtId="3" fontId="5" fillId="3" borderId="0" xfId="1" applyNumberFormat="1" applyFont="1" applyFill="1" applyAlignment="1">
      <alignment horizontal="right"/>
    </xf>
    <xf numFmtId="3" fontId="8" fillId="3" borderId="13" xfId="1" applyNumberFormat="1" applyFont="1" applyFill="1" applyBorder="1" applyAlignment="1">
      <alignment horizontal="center"/>
    </xf>
    <xf numFmtId="3" fontId="5" fillId="3" borderId="15" xfId="1" applyNumberFormat="1" applyFont="1" applyFill="1" applyBorder="1"/>
    <xf numFmtId="165" fontId="5" fillId="3" borderId="21" xfId="1" applyNumberFormat="1" applyFont="1" applyFill="1" applyBorder="1" applyAlignment="1">
      <alignment horizontal="center"/>
    </xf>
    <xf numFmtId="3" fontId="7" fillId="0" borderId="22" xfId="1" applyNumberFormat="1" applyFont="1" applyBorder="1"/>
    <xf numFmtId="3" fontId="12" fillId="3" borderId="23" xfId="1" quotePrefix="1" applyNumberFormat="1" applyFont="1" applyFill="1" applyBorder="1" applyAlignment="1">
      <alignment horizontal="left"/>
    </xf>
    <xf numFmtId="3" fontId="3" fillId="0" borderId="23" xfId="1" applyNumberFormat="1" applyFont="1" applyBorder="1"/>
    <xf numFmtId="3" fontId="8" fillId="3" borderId="23" xfId="1" applyNumberFormat="1" applyFont="1" applyFill="1" applyBorder="1" applyAlignment="1">
      <alignment horizontal="right"/>
    </xf>
    <xf numFmtId="3" fontId="8" fillId="3" borderId="22" xfId="1" applyNumberFormat="1" applyFont="1" applyFill="1" applyBorder="1"/>
    <xf numFmtId="4" fontId="8" fillId="3" borderId="22" xfId="1" applyNumberFormat="1" applyFont="1" applyFill="1" applyBorder="1" applyAlignment="1">
      <alignment horizontal="right"/>
    </xf>
    <xf numFmtId="3" fontId="1" fillId="0" borderId="22" xfId="1" applyNumberFormat="1" applyBorder="1" applyAlignment="1">
      <alignment horizontal="right"/>
    </xf>
    <xf numFmtId="3" fontId="8" fillId="3" borderId="24" xfId="1" applyNumberFormat="1" applyFont="1" applyFill="1" applyBorder="1"/>
    <xf numFmtId="3" fontId="1" fillId="4" borderId="18" xfId="1" applyNumberFormat="1" applyFill="1" applyBorder="1"/>
    <xf numFmtId="168" fontId="8" fillId="4" borderId="18" xfId="2" applyNumberFormat="1" applyFont="1" applyFill="1" applyBorder="1" applyAlignment="1">
      <alignment horizontal="right"/>
    </xf>
    <xf numFmtId="168" fontId="8" fillId="4" borderId="25" xfId="2" applyNumberFormat="1" applyFont="1" applyFill="1" applyBorder="1" applyAlignment="1">
      <alignment horizontal="right"/>
    </xf>
    <xf numFmtId="168" fontId="8" fillId="0" borderId="26" xfId="2" applyNumberFormat="1" applyFont="1" applyFill="1" applyBorder="1" applyAlignment="1">
      <alignment horizontal="right"/>
    </xf>
    <xf numFmtId="3" fontId="1" fillId="0" borderId="13" xfId="1" applyNumberFormat="1" applyBorder="1" applyAlignment="1">
      <alignment horizontal="left"/>
    </xf>
    <xf numFmtId="3" fontId="1" fillId="0" borderId="0" xfId="1" applyNumberFormat="1" applyAlignment="1">
      <alignment horizontal="left"/>
    </xf>
    <xf numFmtId="165" fontId="8" fillId="0" borderId="4" xfId="1" applyNumberFormat="1" applyFont="1" applyBorder="1" applyAlignment="1">
      <alignment horizontal="center"/>
    </xf>
    <xf numFmtId="3" fontId="8" fillId="4" borderId="25" xfId="1" applyNumberFormat="1" applyFont="1" applyFill="1" applyBorder="1"/>
    <xf numFmtId="165" fontId="5" fillId="5" borderId="17" xfId="1" applyNumberFormat="1" applyFont="1" applyFill="1" applyBorder="1" applyAlignment="1">
      <alignment horizontal="center" vertical="center"/>
    </xf>
    <xf numFmtId="3" fontId="7" fillId="5" borderId="18" xfId="1" applyNumberFormat="1" applyFont="1" applyFill="1" applyBorder="1" applyAlignment="1">
      <alignment vertical="center"/>
    </xf>
    <xf numFmtId="3" fontId="3" fillId="5" borderId="19" xfId="1" applyNumberFormat="1" applyFont="1" applyFill="1" applyBorder="1" applyAlignment="1">
      <alignment horizontal="left" vertical="center"/>
    </xf>
    <xf numFmtId="3" fontId="8" fillId="5" borderId="19" xfId="1" applyNumberFormat="1" applyFont="1" applyFill="1" applyBorder="1" applyAlignment="1">
      <alignment horizontal="right" vertical="center"/>
    </xf>
    <xf numFmtId="3" fontId="8" fillId="5" borderId="18" xfId="1" applyNumberFormat="1" applyFont="1" applyFill="1" applyBorder="1" applyAlignment="1">
      <alignment horizontal="center" vertical="center"/>
    </xf>
    <xf numFmtId="4" fontId="8" fillId="5" borderId="18" xfId="1" applyNumberFormat="1" applyFont="1" applyFill="1" applyBorder="1" applyAlignment="1">
      <alignment horizontal="right" vertical="center"/>
    </xf>
    <xf numFmtId="3" fontId="8" fillId="5" borderId="18" xfId="1" applyNumberFormat="1" applyFont="1" applyFill="1" applyBorder="1" applyAlignment="1">
      <alignment horizontal="right" vertical="center"/>
    </xf>
    <xf numFmtId="3" fontId="8" fillId="5" borderId="25" xfId="1" applyNumberFormat="1" applyFont="1" applyFill="1" applyBorder="1" applyAlignment="1">
      <alignment vertical="center"/>
    </xf>
    <xf numFmtId="3" fontId="3" fillId="0" borderId="0" xfId="1" applyNumberFormat="1" applyFont="1" applyAlignment="1">
      <alignment vertical="center"/>
    </xf>
    <xf numFmtId="4" fontId="3" fillId="0" borderId="0" xfId="1" applyNumberFormat="1" applyFont="1" applyAlignment="1">
      <alignment vertical="center"/>
    </xf>
    <xf numFmtId="3" fontId="5" fillId="0" borderId="0" xfId="1" applyNumberFormat="1" applyFont="1" applyAlignment="1">
      <alignment horizontal="right"/>
    </xf>
    <xf numFmtId="3" fontId="5" fillId="0" borderId="15" xfId="1" applyNumberFormat="1" applyFont="1" applyBorder="1"/>
    <xf numFmtId="165" fontId="5" fillId="0" borderId="21" xfId="1" applyNumberFormat="1" applyFont="1" applyBorder="1" applyAlignment="1">
      <alignment horizontal="center"/>
    </xf>
    <xf numFmtId="3" fontId="12" fillId="0" borderId="23" xfId="1" quotePrefix="1" applyNumberFormat="1" applyFont="1" applyBorder="1" applyAlignment="1">
      <alignment horizontal="left"/>
    </xf>
    <xf numFmtId="3" fontId="8" fillId="0" borderId="23" xfId="1" applyNumberFormat="1" applyFont="1" applyBorder="1" applyAlignment="1">
      <alignment horizontal="right"/>
    </xf>
    <xf numFmtId="3" fontId="8" fillId="0" borderId="22" xfId="1" applyNumberFormat="1" applyFont="1" applyBorder="1"/>
    <xf numFmtId="4" fontId="8" fillId="0" borderId="22" xfId="1" applyNumberFormat="1" applyFont="1" applyBorder="1" applyAlignment="1">
      <alignment horizontal="right"/>
    </xf>
    <xf numFmtId="3" fontId="8" fillId="0" borderId="24" xfId="1" applyNumberFormat="1" applyFont="1" applyBorder="1"/>
    <xf numFmtId="3" fontId="1" fillId="5" borderId="18" xfId="1" applyNumberFormat="1" applyFill="1" applyBorder="1" applyAlignment="1">
      <alignment vertical="center"/>
    </xf>
    <xf numFmtId="168" fontId="8" fillId="5" borderId="18" xfId="2" applyNumberFormat="1" applyFont="1" applyFill="1" applyBorder="1" applyAlignment="1">
      <alignment horizontal="right" vertical="center"/>
    </xf>
    <xf numFmtId="168" fontId="8" fillId="5" borderId="25" xfId="2" applyNumberFormat="1" applyFont="1" applyFill="1" applyBorder="1" applyAlignment="1">
      <alignment horizontal="right" vertical="center"/>
    </xf>
    <xf numFmtId="3" fontId="8" fillId="0" borderId="13" xfId="1" applyNumberFormat="1" applyFont="1" applyBorder="1"/>
    <xf numFmtId="4" fontId="1" fillId="0" borderId="0" xfId="1" applyNumberFormat="1" applyAlignment="1">
      <alignment horizontal="right"/>
    </xf>
    <xf numFmtId="165" fontId="4" fillId="0" borderId="0" xfId="1" applyNumberFormat="1" applyFont="1" applyAlignment="1">
      <alignment horizontal="center"/>
    </xf>
    <xf numFmtId="3" fontId="13" fillId="0" borderId="0" xfId="1" applyNumberFormat="1" applyFont="1"/>
    <xf numFmtId="3" fontId="3" fillId="0" borderId="0" xfId="1" applyNumberFormat="1" applyFont="1" applyAlignment="1">
      <alignment horizontal="right"/>
    </xf>
    <xf numFmtId="3" fontId="3" fillId="0" borderId="5" xfId="1" applyNumberFormat="1" applyFont="1" applyBorder="1"/>
    <xf numFmtId="4" fontId="3" fillId="0" borderId="0" xfId="1" applyNumberFormat="1" applyFont="1" applyAlignment="1">
      <alignment horizontal="right"/>
    </xf>
    <xf numFmtId="3" fontId="1" fillId="0" borderId="13" xfId="1" applyNumberFormat="1" applyBorder="1" applyAlignment="1">
      <alignment horizontal="left" vertical="top" wrapText="1"/>
    </xf>
    <xf numFmtId="3" fontId="1" fillId="0" borderId="0" xfId="1" applyNumberFormat="1" applyAlignment="1">
      <alignment horizontal="left" vertical="top" wrapText="1"/>
    </xf>
    <xf numFmtId="3" fontId="1" fillId="0" borderId="16" xfId="1" applyNumberFormat="1" applyBorder="1" applyAlignment="1">
      <alignment horizontal="left" vertical="top" wrapText="1"/>
    </xf>
    <xf numFmtId="165" fontId="5" fillId="0" borderId="0" xfId="1" applyNumberFormat="1" applyFont="1" applyBorder="1" applyAlignment="1">
      <alignment horizontal="center"/>
    </xf>
  </cellXfs>
  <cellStyles count="3">
    <cellStyle name="Milliers 2" xfId="2" xr:uid="{0ABD8B23-D480-4589-91E0-5128B7EA1200}"/>
    <cellStyle name="Normal" xfId="0" builtinId="0"/>
    <cellStyle name="Normal_Bces-073" xfId="1" xr:uid="{835069DD-9519-4AF9-811C-DA8B54A154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BTHconseil\BTH%20archive\PRO\BTH%20Conseil\Projets\2024\BTH240405_Extension%20GS%20HERY\Rendu%20APS\Bilan%20a&#233;raulique_Extension%20du%20groupe%20scolaire_H&#233;ry_APS_Ind0.xlsx" TargetMode="External"/><Relationship Id="rId1" Type="http://schemas.openxmlformats.org/officeDocument/2006/relationships/externalLinkPath" Target="/PRO/BTH%20Conseil/Projets/2024/BTH240405_Extension%20GS%20HERY/Rendu%20APS/Bilan%20a&#233;raulique_Extension%20du%20groupe%20scolaire_H&#233;ry_APS_Ind0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BTHconseil\BTH%20archive\PRO\BTH%20Conseil\Projets\2025\BTH250607_Mission%20tehrmique%20et%20fluides_Cr&#232;che_Saint%20Berain\Etudes%20PRO%20DCE\Rendu%20du%2019.11.2025\Besoins%20CVP_R&#233;novation%20Micro%20Cr&#233;che_PRO-DCE_Ind0.xlsx" TargetMode="External"/><Relationship Id="rId1" Type="http://schemas.openxmlformats.org/officeDocument/2006/relationships/externalLinkPath" Target="Besoins%20CVP_R&#233;novation%20Micro%20Cr&#233;che_PRO-DCE_Ind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aisie_Pièces qv 15 m3h"/>
      <sheetName val="Saisie_Pièces qv 30m3h"/>
      <sheetName val="Poids des éqpmt"/>
      <sheetName val="Bilan élec"/>
      <sheetName val="Estimation  qv 30m3h"/>
      <sheetName val="Estimation  qv 15m3h"/>
      <sheetName val="Feuil2"/>
      <sheetName val="ÉquipMt"/>
      <sheetName val="DN-Air"/>
      <sheetName val="DN-EF-ECS"/>
      <sheetName val="DN-CH"/>
      <sheetName val="Séparateur à graisse"/>
      <sheetName val="Déperd U02"/>
      <sheetName val="DN-EU_EV"/>
      <sheetName val="DN EP"/>
      <sheetName val="ECS AICVF"/>
      <sheetName val="Besoins Eau"/>
      <sheetName val="Ecs qualitel"/>
      <sheetName val="Fiches espaces"/>
      <sheetName val="Auto vérif RT"/>
      <sheetName val="Pan. Rayonnants"/>
      <sheetName val="Hottes"/>
      <sheetName val="GTC"/>
      <sheetName val="Déperd."/>
      <sheetName val="Feuil1"/>
    </sheetNames>
    <sheetDataSet>
      <sheetData sheetId="0">
        <row r="14">
          <cell r="DS14" t="str">
            <v>125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70">
          <cell r="AD270">
            <v>0</v>
          </cell>
        </row>
        <row r="271">
          <cell r="AD271">
            <v>1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aisie_Pièces qv 15 m3h GS HERY"/>
      <sheetName val="DN-EF-ECS GS HERY"/>
      <sheetName val="DN-EU_EV GS HERY"/>
      <sheetName val="Bilan élec GS HERY"/>
      <sheetName val="Poids des éqpmt GS HERY"/>
      <sheetName val="DN EP"/>
      <sheetName val="Estimation "/>
    </sheetNames>
    <sheetDataSet>
      <sheetData sheetId="0">
        <row r="3">
          <cell r="L3" t="str">
            <v>Réhabilation de logements pour séniors en micro crèche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4B8D1-8D62-489C-89AE-9F4BA9EF230E}">
  <sheetPr>
    <tabColor rgb="FFFFC000"/>
    <pageSetUpPr fitToPage="1"/>
  </sheetPr>
  <dimension ref="A1:X665"/>
  <sheetViews>
    <sheetView tabSelected="1" view="pageBreakPreview" zoomScale="115" zoomScaleNormal="85" zoomScaleSheetLayoutView="115" workbookViewId="0">
      <selection activeCell="N4" sqref="N4"/>
    </sheetView>
  </sheetViews>
  <sheetFormatPr baseColWidth="10" defaultColWidth="2.85546875" defaultRowHeight="15.75"/>
  <cols>
    <col min="1" max="1" width="13.7109375" style="121" customWidth="1"/>
    <col min="2" max="2" width="13.85546875" style="122" customWidth="1"/>
    <col min="3" max="7" width="8.5703125" style="7" customWidth="1"/>
    <col min="8" max="8" width="2.85546875" style="7"/>
    <col min="9" max="9" width="13.85546875" style="7" customWidth="1"/>
    <col min="10" max="10" width="24.5703125" style="123" customWidth="1"/>
    <col min="11" max="11" width="5.140625" style="7" bestFit="1" customWidth="1"/>
    <col min="12" max="12" width="11.7109375" style="125" customWidth="1"/>
    <col min="13" max="13" width="16.5703125" style="123" customWidth="1"/>
    <col min="14" max="14" width="17.85546875" style="124" customWidth="1"/>
    <col min="15" max="18" width="13.7109375" style="7" customWidth="1"/>
    <col min="19" max="20" width="8.5703125" style="8" customWidth="1"/>
    <col min="21" max="21" width="10.7109375" style="8" customWidth="1"/>
    <col min="22" max="24" width="8.5703125" style="8" customWidth="1"/>
    <col min="25" max="25" width="8.5703125" style="7" customWidth="1"/>
    <col min="26" max="236" width="2.85546875" style="7"/>
    <col min="237" max="237" width="13.7109375" style="7" customWidth="1"/>
    <col min="238" max="238" width="13.85546875" style="7" customWidth="1"/>
    <col min="239" max="243" width="8.5703125" style="7" customWidth="1"/>
    <col min="244" max="244" width="2.85546875" style="7"/>
    <col min="245" max="245" width="13.85546875" style="7" customWidth="1"/>
    <col min="246" max="246" width="15.140625" style="7" bestFit="1" customWidth="1"/>
    <col min="247" max="247" width="5.140625" style="7" bestFit="1" customWidth="1"/>
    <col min="248" max="248" width="8.5703125" style="7" customWidth="1"/>
    <col min="249" max="249" width="15.7109375" style="7" bestFit="1" customWidth="1"/>
    <col min="250" max="250" width="15.7109375" style="7" customWidth="1"/>
    <col min="251" max="251" width="15.28515625" style="7" customWidth="1"/>
    <col min="252" max="252" width="5.140625" style="7" customWidth="1"/>
    <col min="253" max="253" width="10.5703125" style="7" customWidth="1"/>
    <col min="254" max="254" width="5.140625" style="7" customWidth="1"/>
    <col min="255" max="255" width="15.7109375" style="7" customWidth="1"/>
    <col min="256" max="257" width="12.5703125" style="7" customWidth="1"/>
    <col min="258" max="258" width="5.140625" style="7" customWidth="1"/>
    <col min="259" max="259" width="10.5703125" style="7" customWidth="1"/>
    <col min="260" max="261" width="15.7109375" style="7" customWidth="1"/>
    <col min="262" max="262" width="13.28515625" style="7" customWidth="1"/>
    <col min="263" max="263" width="16.140625" style="7" customWidth="1"/>
    <col min="264" max="264" width="5.140625" style="7" bestFit="1" customWidth="1"/>
    <col min="265" max="265" width="10.5703125" style="7" bestFit="1" customWidth="1"/>
    <col min="266" max="266" width="15.7109375" style="7" customWidth="1"/>
    <col min="267" max="267" width="13.28515625" style="7" bestFit="1" customWidth="1"/>
    <col min="268" max="268" width="12.5703125" style="7" customWidth="1"/>
    <col min="269" max="274" width="13.7109375" style="7" customWidth="1"/>
    <col min="275" max="276" width="8.5703125" style="7" customWidth="1"/>
    <col min="277" max="277" width="10.7109375" style="7" customWidth="1"/>
    <col min="278" max="281" width="8.5703125" style="7" customWidth="1"/>
    <col min="282" max="492" width="2.85546875" style="7"/>
    <col min="493" max="493" width="13.7109375" style="7" customWidth="1"/>
    <col min="494" max="494" width="13.85546875" style="7" customWidth="1"/>
    <col min="495" max="499" width="8.5703125" style="7" customWidth="1"/>
    <col min="500" max="500" width="2.85546875" style="7"/>
    <col min="501" max="501" width="13.85546875" style="7" customWidth="1"/>
    <col min="502" max="502" width="15.140625" style="7" bestFit="1" customWidth="1"/>
    <col min="503" max="503" width="5.140625" style="7" bestFit="1" customWidth="1"/>
    <col min="504" max="504" width="8.5703125" style="7" customWidth="1"/>
    <col min="505" max="505" width="15.7109375" style="7" bestFit="1" customWidth="1"/>
    <col min="506" max="506" width="15.7109375" style="7" customWidth="1"/>
    <col min="507" max="507" width="15.28515625" style="7" customWidth="1"/>
    <col min="508" max="508" width="5.140625" style="7" customWidth="1"/>
    <col min="509" max="509" width="10.5703125" style="7" customWidth="1"/>
    <col min="510" max="510" width="5.140625" style="7" customWidth="1"/>
    <col min="511" max="511" width="15.7109375" style="7" customWidth="1"/>
    <col min="512" max="513" width="12.5703125" style="7" customWidth="1"/>
    <col min="514" max="514" width="5.140625" style="7" customWidth="1"/>
    <col min="515" max="515" width="10.5703125" style="7" customWidth="1"/>
    <col min="516" max="517" width="15.7109375" style="7" customWidth="1"/>
    <col min="518" max="518" width="13.28515625" style="7" customWidth="1"/>
    <col min="519" max="519" width="16.140625" style="7" customWidth="1"/>
    <col min="520" max="520" width="5.140625" style="7" bestFit="1" customWidth="1"/>
    <col min="521" max="521" width="10.5703125" style="7" bestFit="1" customWidth="1"/>
    <col min="522" max="522" width="15.7109375" style="7" customWidth="1"/>
    <col min="523" max="523" width="13.28515625" style="7" bestFit="1" customWidth="1"/>
    <col min="524" max="524" width="12.5703125" style="7" customWidth="1"/>
    <col min="525" max="530" width="13.7109375" style="7" customWidth="1"/>
    <col min="531" max="532" width="8.5703125" style="7" customWidth="1"/>
    <col min="533" max="533" width="10.7109375" style="7" customWidth="1"/>
    <col min="534" max="537" width="8.5703125" style="7" customWidth="1"/>
    <col min="538" max="748" width="2.85546875" style="7"/>
    <col min="749" max="749" width="13.7109375" style="7" customWidth="1"/>
    <col min="750" max="750" width="13.85546875" style="7" customWidth="1"/>
    <col min="751" max="755" width="8.5703125" style="7" customWidth="1"/>
    <col min="756" max="756" width="2.85546875" style="7"/>
    <col min="757" max="757" width="13.85546875" style="7" customWidth="1"/>
    <col min="758" max="758" width="15.140625" style="7" bestFit="1" customWidth="1"/>
    <col min="759" max="759" width="5.140625" style="7" bestFit="1" customWidth="1"/>
    <col min="760" max="760" width="8.5703125" style="7" customWidth="1"/>
    <col min="761" max="761" width="15.7109375" style="7" bestFit="1" customWidth="1"/>
    <col min="762" max="762" width="15.7109375" style="7" customWidth="1"/>
    <col min="763" max="763" width="15.28515625" style="7" customWidth="1"/>
    <col min="764" max="764" width="5.140625" style="7" customWidth="1"/>
    <col min="765" max="765" width="10.5703125" style="7" customWidth="1"/>
    <col min="766" max="766" width="5.140625" style="7" customWidth="1"/>
    <col min="767" max="767" width="15.7109375" style="7" customWidth="1"/>
    <col min="768" max="769" width="12.5703125" style="7" customWidth="1"/>
    <col min="770" max="770" width="5.140625" style="7" customWidth="1"/>
    <col min="771" max="771" width="10.5703125" style="7" customWidth="1"/>
    <col min="772" max="773" width="15.7109375" style="7" customWidth="1"/>
    <col min="774" max="774" width="13.28515625" style="7" customWidth="1"/>
    <col min="775" max="775" width="16.140625" style="7" customWidth="1"/>
    <col min="776" max="776" width="5.140625" style="7" bestFit="1" customWidth="1"/>
    <col min="777" max="777" width="10.5703125" style="7" bestFit="1" customWidth="1"/>
    <col min="778" max="778" width="15.7109375" style="7" customWidth="1"/>
    <col min="779" max="779" width="13.28515625" style="7" bestFit="1" customWidth="1"/>
    <col min="780" max="780" width="12.5703125" style="7" customWidth="1"/>
    <col min="781" max="786" width="13.7109375" style="7" customWidth="1"/>
    <col min="787" max="788" width="8.5703125" style="7" customWidth="1"/>
    <col min="789" max="789" width="10.7109375" style="7" customWidth="1"/>
    <col min="790" max="793" width="8.5703125" style="7" customWidth="1"/>
    <col min="794" max="1004" width="2.85546875" style="7"/>
    <col min="1005" max="1005" width="13.7109375" style="7" customWidth="1"/>
    <col min="1006" max="1006" width="13.85546875" style="7" customWidth="1"/>
    <col min="1007" max="1011" width="8.5703125" style="7" customWidth="1"/>
    <col min="1012" max="1012" width="2.85546875" style="7"/>
    <col min="1013" max="1013" width="13.85546875" style="7" customWidth="1"/>
    <col min="1014" max="1014" width="15.140625" style="7" bestFit="1" customWidth="1"/>
    <col min="1015" max="1015" width="5.140625" style="7" bestFit="1" customWidth="1"/>
    <col min="1016" max="1016" width="8.5703125" style="7" customWidth="1"/>
    <col min="1017" max="1017" width="15.7109375" style="7" bestFit="1" customWidth="1"/>
    <col min="1018" max="1018" width="15.7109375" style="7" customWidth="1"/>
    <col min="1019" max="1019" width="15.28515625" style="7" customWidth="1"/>
    <col min="1020" max="1020" width="5.140625" style="7" customWidth="1"/>
    <col min="1021" max="1021" width="10.5703125" style="7" customWidth="1"/>
    <col min="1022" max="1022" width="5.140625" style="7" customWidth="1"/>
    <col min="1023" max="1023" width="15.7109375" style="7" customWidth="1"/>
    <col min="1024" max="1025" width="12.5703125" style="7" customWidth="1"/>
    <col min="1026" max="1026" width="5.140625" style="7" customWidth="1"/>
    <col min="1027" max="1027" width="10.5703125" style="7" customWidth="1"/>
    <col min="1028" max="1029" width="15.7109375" style="7" customWidth="1"/>
    <col min="1030" max="1030" width="13.28515625" style="7" customWidth="1"/>
    <col min="1031" max="1031" width="16.140625" style="7" customWidth="1"/>
    <col min="1032" max="1032" width="5.140625" style="7" bestFit="1" customWidth="1"/>
    <col min="1033" max="1033" width="10.5703125" style="7" bestFit="1" customWidth="1"/>
    <col min="1034" max="1034" width="15.7109375" style="7" customWidth="1"/>
    <col min="1035" max="1035" width="13.28515625" style="7" bestFit="1" customWidth="1"/>
    <col min="1036" max="1036" width="12.5703125" style="7" customWidth="1"/>
    <col min="1037" max="1042" width="13.7109375" style="7" customWidth="1"/>
    <col min="1043" max="1044" width="8.5703125" style="7" customWidth="1"/>
    <col min="1045" max="1045" width="10.7109375" style="7" customWidth="1"/>
    <col min="1046" max="1049" width="8.5703125" style="7" customWidth="1"/>
    <col min="1050" max="1260" width="2.85546875" style="7"/>
    <col min="1261" max="1261" width="13.7109375" style="7" customWidth="1"/>
    <col min="1262" max="1262" width="13.85546875" style="7" customWidth="1"/>
    <col min="1263" max="1267" width="8.5703125" style="7" customWidth="1"/>
    <col min="1268" max="1268" width="2.85546875" style="7"/>
    <col min="1269" max="1269" width="13.85546875" style="7" customWidth="1"/>
    <col min="1270" max="1270" width="15.140625" style="7" bestFit="1" customWidth="1"/>
    <col min="1271" max="1271" width="5.140625" style="7" bestFit="1" customWidth="1"/>
    <col min="1272" max="1272" width="8.5703125" style="7" customWidth="1"/>
    <col min="1273" max="1273" width="15.7109375" style="7" bestFit="1" customWidth="1"/>
    <col min="1274" max="1274" width="15.7109375" style="7" customWidth="1"/>
    <col min="1275" max="1275" width="15.28515625" style="7" customWidth="1"/>
    <col min="1276" max="1276" width="5.140625" style="7" customWidth="1"/>
    <col min="1277" max="1277" width="10.5703125" style="7" customWidth="1"/>
    <col min="1278" max="1278" width="5.140625" style="7" customWidth="1"/>
    <col min="1279" max="1279" width="15.7109375" style="7" customWidth="1"/>
    <col min="1280" max="1281" width="12.5703125" style="7" customWidth="1"/>
    <col min="1282" max="1282" width="5.140625" style="7" customWidth="1"/>
    <col min="1283" max="1283" width="10.5703125" style="7" customWidth="1"/>
    <col min="1284" max="1285" width="15.7109375" style="7" customWidth="1"/>
    <col min="1286" max="1286" width="13.28515625" style="7" customWidth="1"/>
    <col min="1287" max="1287" width="16.140625" style="7" customWidth="1"/>
    <col min="1288" max="1288" width="5.140625" style="7" bestFit="1" customWidth="1"/>
    <col min="1289" max="1289" width="10.5703125" style="7" bestFit="1" customWidth="1"/>
    <col min="1290" max="1290" width="15.7109375" style="7" customWidth="1"/>
    <col min="1291" max="1291" width="13.28515625" style="7" bestFit="1" customWidth="1"/>
    <col min="1292" max="1292" width="12.5703125" style="7" customWidth="1"/>
    <col min="1293" max="1298" width="13.7109375" style="7" customWidth="1"/>
    <col min="1299" max="1300" width="8.5703125" style="7" customWidth="1"/>
    <col min="1301" max="1301" width="10.7109375" style="7" customWidth="1"/>
    <col min="1302" max="1305" width="8.5703125" style="7" customWidth="1"/>
    <col min="1306" max="1516" width="2.85546875" style="7"/>
    <col min="1517" max="1517" width="13.7109375" style="7" customWidth="1"/>
    <col min="1518" max="1518" width="13.85546875" style="7" customWidth="1"/>
    <col min="1519" max="1523" width="8.5703125" style="7" customWidth="1"/>
    <col min="1524" max="1524" width="2.85546875" style="7"/>
    <col min="1525" max="1525" width="13.85546875" style="7" customWidth="1"/>
    <col min="1526" max="1526" width="15.140625" style="7" bestFit="1" customWidth="1"/>
    <col min="1527" max="1527" width="5.140625" style="7" bestFit="1" customWidth="1"/>
    <col min="1528" max="1528" width="8.5703125" style="7" customWidth="1"/>
    <col min="1529" max="1529" width="15.7109375" style="7" bestFit="1" customWidth="1"/>
    <col min="1530" max="1530" width="15.7109375" style="7" customWidth="1"/>
    <col min="1531" max="1531" width="15.28515625" style="7" customWidth="1"/>
    <col min="1532" max="1532" width="5.140625" style="7" customWidth="1"/>
    <col min="1533" max="1533" width="10.5703125" style="7" customWidth="1"/>
    <col min="1534" max="1534" width="5.140625" style="7" customWidth="1"/>
    <col min="1535" max="1535" width="15.7109375" style="7" customWidth="1"/>
    <col min="1536" max="1537" width="12.5703125" style="7" customWidth="1"/>
    <col min="1538" max="1538" width="5.140625" style="7" customWidth="1"/>
    <col min="1539" max="1539" width="10.5703125" style="7" customWidth="1"/>
    <col min="1540" max="1541" width="15.7109375" style="7" customWidth="1"/>
    <col min="1542" max="1542" width="13.28515625" style="7" customWidth="1"/>
    <col min="1543" max="1543" width="16.140625" style="7" customWidth="1"/>
    <col min="1544" max="1544" width="5.140625" style="7" bestFit="1" customWidth="1"/>
    <col min="1545" max="1545" width="10.5703125" style="7" bestFit="1" customWidth="1"/>
    <col min="1546" max="1546" width="15.7109375" style="7" customWidth="1"/>
    <col min="1547" max="1547" width="13.28515625" style="7" bestFit="1" customWidth="1"/>
    <col min="1548" max="1548" width="12.5703125" style="7" customWidth="1"/>
    <col min="1549" max="1554" width="13.7109375" style="7" customWidth="1"/>
    <col min="1555" max="1556" width="8.5703125" style="7" customWidth="1"/>
    <col min="1557" max="1557" width="10.7109375" style="7" customWidth="1"/>
    <col min="1558" max="1561" width="8.5703125" style="7" customWidth="1"/>
    <col min="1562" max="1772" width="2.85546875" style="7"/>
    <col min="1773" max="1773" width="13.7109375" style="7" customWidth="1"/>
    <col min="1774" max="1774" width="13.85546875" style="7" customWidth="1"/>
    <col min="1775" max="1779" width="8.5703125" style="7" customWidth="1"/>
    <col min="1780" max="1780" width="2.85546875" style="7"/>
    <col min="1781" max="1781" width="13.85546875" style="7" customWidth="1"/>
    <col min="1782" max="1782" width="15.140625" style="7" bestFit="1" customWidth="1"/>
    <col min="1783" max="1783" width="5.140625" style="7" bestFit="1" customWidth="1"/>
    <col min="1784" max="1784" width="8.5703125" style="7" customWidth="1"/>
    <col min="1785" max="1785" width="15.7109375" style="7" bestFit="1" customWidth="1"/>
    <col min="1786" max="1786" width="15.7109375" style="7" customWidth="1"/>
    <col min="1787" max="1787" width="15.28515625" style="7" customWidth="1"/>
    <col min="1788" max="1788" width="5.140625" style="7" customWidth="1"/>
    <col min="1789" max="1789" width="10.5703125" style="7" customWidth="1"/>
    <col min="1790" max="1790" width="5.140625" style="7" customWidth="1"/>
    <col min="1791" max="1791" width="15.7109375" style="7" customWidth="1"/>
    <col min="1792" max="1793" width="12.5703125" style="7" customWidth="1"/>
    <col min="1794" max="1794" width="5.140625" style="7" customWidth="1"/>
    <col min="1795" max="1795" width="10.5703125" style="7" customWidth="1"/>
    <col min="1796" max="1797" width="15.7109375" style="7" customWidth="1"/>
    <col min="1798" max="1798" width="13.28515625" style="7" customWidth="1"/>
    <col min="1799" max="1799" width="16.140625" style="7" customWidth="1"/>
    <col min="1800" max="1800" width="5.140625" style="7" bestFit="1" customWidth="1"/>
    <col min="1801" max="1801" width="10.5703125" style="7" bestFit="1" customWidth="1"/>
    <col min="1802" max="1802" width="15.7109375" style="7" customWidth="1"/>
    <col min="1803" max="1803" width="13.28515625" style="7" bestFit="1" customWidth="1"/>
    <col min="1804" max="1804" width="12.5703125" style="7" customWidth="1"/>
    <col min="1805" max="1810" width="13.7109375" style="7" customWidth="1"/>
    <col min="1811" max="1812" width="8.5703125" style="7" customWidth="1"/>
    <col min="1813" max="1813" width="10.7109375" style="7" customWidth="1"/>
    <col min="1814" max="1817" width="8.5703125" style="7" customWidth="1"/>
    <col min="1818" max="2028" width="2.85546875" style="7"/>
    <col min="2029" max="2029" width="13.7109375" style="7" customWidth="1"/>
    <col min="2030" max="2030" width="13.85546875" style="7" customWidth="1"/>
    <col min="2031" max="2035" width="8.5703125" style="7" customWidth="1"/>
    <col min="2036" max="2036" width="2.85546875" style="7"/>
    <col min="2037" max="2037" width="13.85546875" style="7" customWidth="1"/>
    <col min="2038" max="2038" width="15.140625" style="7" bestFit="1" customWidth="1"/>
    <col min="2039" max="2039" width="5.140625" style="7" bestFit="1" customWidth="1"/>
    <col min="2040" max="2040" width="8.5703125" style="7" customWidth="1"/>
    <col min="2041" max="2041" width="15.7109375" style="7" bestFit="1" customWidth="1"/>
    <col min="2042" max="2042" width="15.7109375" style="7" customWidth="1"/>
    <col min="2043" max="2043" width="15.28515625" style="7" customWidth="1"/>
    <col min="2044" max="2044" width="5.140625" style="7" customWidth="1"/>
    <col min="2045" max="2045" width="10.5703125" style="7" customWidth="1"/>
    <col min="2046" max="2046" width="5.140625" style="7" customWidth="1"/>
    <col min="2047" max="2047" width="15.7109375" style="7" customWidth="1"/>
    <col min="2048" max="2049" width="12.5703125" style="7" customWidth="1"/>
    <col min="2050" max="2050" width="5.140625" style="7" customWidth="1"/>
    <col min="2051" max="2051" width="10.5703125" style="7" customWidth="1"/>
    <col min="2052" max="2053" width="15.7109375" style="7" customWidth="1"/>
    <col min="2054" max="2054" width="13.28515625" style="7" customWidth="1"/>
    <col min="2055" max="2055" width="16.140625" style="7" customWidth="1"/>
    <col min="2056" max="2056" width="5.140625" style="7" bestFit="1" customWidth="1"/>
    <col min="2057" max="2057" width="10.5703125" style="7" bestFit="1" customWidth="1"/>
    <col min="2058" max="2058" width="15.7109375" style="7" customWidth="1"/>
    <col min="2059" max="2059" width="13.28515625" style="7" bestFit="1" customWidth="1"/>
    <col min="2060" max="2060" width="12.5703125" style="7" customWidth="1"/>
    <col min="2061" max="2066" width="13.7109375" style="7" customWidth="1"/>
    <col min="2067" max="2068" width="8.5703125" style="7" customWidth="1"/>
    <col min="2069" max="2069" width="10.7109375" style="7" customWidth="1"/>
    <col min="2070" max="2073" width="8.5703125" style="7" customWidth="1"/>
    <col min="2074" max="2284" width="2.85546875" style="7"/>
    <col min="2285" max="2285" width="13.7109375" style="7" customWidth="1"/>
    <col min="2286" max="2286" width="13.85546875" style="7" customWidth="1"/>
    <col min="2287" max="2291" width="8.5703125" style="7" customWidth="1"/>
    <col min="2292" max="2292" width="2.85546875" style="7"/>
    <col min="2293" max="2293" width="13.85546875" style="7" customWidth="1"/>
    <col min="2294" max="2294" width="15.140625" style="7" bestFit="1" customWidth="1"/>
    <col min="2295" max="2295" width="5.140625" style="7" bestFit="1" customWidth="1"/>
    <col min="2296" max="2296" width="8.5703125" style="7" customWidth="1"/>
    <col min="2297" max="2297" width="15.7109375" style="7" bestFit="1" customWidth="1"/>
    <col min="2298" max="2298" width="15.7109375" style="7" customWidth="1"/>
    <col min="2299" max="2299" width="15.28515625" style="7" customWidth="1"/>
    <col min="2300" max="2300" width="5.140625" style="7" customWidth="1"/>
    <col min="2301" max="2301" width="10.5703125" style="7" customWidth="1"/>
    <col min="2302" max="2302" width="5.140625" style="7" customWidth="1"/>
    <col min="2303" max="2303" width="15.7109375" style="7" customWidth="1"/>
    <col min="2304" max="2305" width="12.5703125" style="7" customWidth="1"/>
    <col min="2306" max="2306" width="5.140625" style="7" customWidth="1"/>
    <col min="2307" max="2307" width="10.5703125" style="7" customWidth="1"/>
    <col min="2308" max="2309" width="15.7109375" style="7" customWidth="1"/>
    <col min="2310" max="2310" width="13.28515625" style="7" customWidth="1"/>
    <col min="2311" max="2311" width="16.140625" style="7" customWidth="1"/>
    <col min="2312" max="2312" width="5.140625" style="7" bestFit="1" customWidth="1"/>
    <col min="2313" max="2313" width="10.5703125" style="7" bestFit="1" customWidth="1"/>
    <col min="2314" max="2314" width="15.7109375" style="7" customWidth="1"/>
    <col min="2315" max="2315" width="13.28515625" style="7" bestFit="1" customWidth="1"/>
    <col min="2316" max="2316" width="12.5703125" style="7" customWidth="1"/>
    <col min="2317" max="2322" width="13.7109375" style="7" customWidth="1"/>
    <col min="2323" max="2324" width="8.5703125" style="7" customWidth="1"/>
    <col min="2325" max="2325" width="10.7109375" style="7" customWidth="1"/>
    <col min="2326" max="2329" width="8.5703125" style="7" customWidth="1"/>
    <col min="2330" max="2540" width="2.85546875" style="7"/>
    <col min="2541" max="2541" width="13.7109375" style="7" customWidth="1"/>
    <col min="2542" max="2542" width="13.85546875" style="7" customWidth="1"/>
    <col min="2543" max="2547" width="8.5703125" style="7" customWidth="1"/>
    <col min="2548" max="2548" width="2.85546875" style="7"/>
    <col min="2549" max="2549" width="13.85546875" style="7" customWidth="1"/>
    <col min="2550" max="2550" width="15.140625" style="7" bestFit="1" customWidth="1"/>
    <col min="2551" max="2551" width="5.140625" style="7" bestFit="1" customWidth="1"/>
    <col min="2552" max="2552" width="8.5703125" style="7" customWidth="1"/>
    <col min="2553" max="2553" width="15.7109375" style="7" bestFit="1" customWidth="1"/>
    <col min="2554" max="2554" width="15.7109375" style="7" customWidth="1"/>
    <col min="2555" max="2555" width="15.28515625" style="7" customWidth="1"/>
    <col min="2556" max="2556" width="5.140625" style="7" customWidth="1"/>
    <col min="2557" max="2557" width="10.5703125" style="7" customWidth="1"/>
    <col min="2558" max="2558" width="5.140625" style="7" customWidth="1"/>
    <col min="2559" max="2559" width="15.7109375" style="7" customWidth="1"/>
    <col min="2560" max="2561" width="12.5703125" style="7" customWidth="1"/>
    <col min="2562" max="2562" width="5.140625" style="7" customWidth="1"/>
    <col min="2563" max="2563" width="10.5703125" style="7" customWidth="1"/>
    <col min="2564" max="2565" width="15.7109375" style="7" customWidth="1"/>
    <col min="2566" max="2566" width="13.28515625" style="7" customWidth="1"/>
    <col min="2567" max="2567" width="16.140625" style="7" customWidth="1"/>
    <col min="2568" max="2568" width="5.140625" style="7" bestFit="1" customWidth="1"/>
    <col min="2569" max="2569" width="10.5703125" style="7" bestFit="1" customWidth="1"/>
    <col min="2570" max="2570" width="15.7109375" style="7" customWidth="1"/>
    <col min="2571" max="2571" width="13.28515625" style="7" bestFit="1" customWidth="1"/>
    <col min="2572" max="2572" width="12.5703125" style="7" customWidth="1"/>
    <col min="2573" max="2578" width="13.7109375" style="7" customWidth="1"/>
    <col min="2579" max="2580" width="8.5703125" style="7" customWidth="1"/>
    <col min="2581" max="2581" width="10.7109375" style="7" customWidth="1"/>
    <col min="2582" max="2585" width="8.5703125" style="7" customWidth="1"/>
    <col min="2586" max="2796" width="2.85546875" style="7"/>
    <col min="2797" max="2797" width="13.7109375" style="7" customWidth="1"/>
    <col min="2798" max="2798" width="13.85546875" style="7" customWidth="1"/>
    <col min="2799" max="2803" width="8.5703125" style="7" customWidth="1"/>
    <col min="2804" max="2804" width="2.85546875" style="7"/>
    <col min="2805" max="2805" width="13.85546875" style="7" customWidth="1"/>
    <col min="2806" max="2806" width="15.140625" style="7" bestFit="1" customWidth="1"/>
    <col min="2807" max="2807" width="5.140625" style="7" bestFit="1" customWidth="1"/>
    <col min="2808" max="2808" width="8.5703125" style="7" customWidth="1"/>
    <col min="2809" max="2809" width="15.7109375" style="7" bestFit="1" customWidth="1"/>
    <col min="2810" max="2810" width="15.7109375" style="7" customWidth="1"/>
    <col min="2811" max="2811" width="15.28515625" style="7" customWidth="1"/>
    <col min="2812" max="2812" width="5.140625" style="7" customWidth="1"/>
    <col min="2813" max="2813" width="10.5703125" style="7" customWidth="1"/>
    <col min="2814" max="2814" width="5.140625" style="7" customWidth="1"/>
    <col min="2815" max="2815" width="15.7109375" style="7" customWidth="1"/>
    <col min="2816" max="2817" width="12.5703125" style="7" customWidth="1"/>
    <col min="2818" max="2818" width="5.140625" style="7" customWidth="1"/>
    <col min="2819" max="2819" width="10.5703125" style="7" customWidth="1"/>
    <col min="2820" max="2821" width="15.7109375" style="7" customWidth="1"/>
    <col min="2822" max="2822" width="13.28515625" style="7" customWidth="1"/>
    <col min="2823" max="2823" width="16.140625" style="7" customWidth="1"/>
    <col min="2824" max="2824" width="5.140625" style="7" bestFit="1" customWidth="1"/>
    <col min="2825" max="2825" width="10.5703125" style="7" bestFit="1" customWidth="1"/>
    <col min="2826" max="2826" width="15.7109375" style="7" customWidth="1"/>
    <col min="2827" max="2827" width="13.28515625" style="7" bestFit="1" customWidth="1"/>
    <col min="2828" max="2828" width="12.5703125" style="7" customWidth="1"/>
    <col min="2829" max="2834" width="13.7109375" style="7" customWidth="1"/>
    <col min="2835" max="2836" width="8.5703125" style="7" customWidth="1"/>
    <col min="2837" max="2837" width="10.7109375" style="7" customWidth="1"/>
    <col min="2838" max="2841" width="8.5703125" style="7" customWidth="1"/>
    <col min="2842" max="3052" width="2.85546875" style="7"/>
    <col min="3053" max="3053" width="13.7109375" style="7" customWidth="1"/>
    <col min="3054" max="3054" width="13.85546875" style="7" customWidth="1"/>
    <col min="3055" max="3059" width="8.5703125" style="7" customWidth="1"/>
    <col min="3060" max="3060" width="2.85546875" style="7"/>
    <col min="3061" max="3061" width="13.85546875" style="7" customWidth="1"/>
    <col min="3062" max="3062" width="15.140625" style="7" bestFit="1" customWidth="1"/>
    <col min="3063" max="3063" width="5.140625" style="7" bestFit="1" customWidth="1"/>
    <col min="3064" max="3064" width="8.5703125" style="7" customWidth="1"/>
    <col min="3065" max="3065" width="15.7109375" style="7" bestFit="1" customWidth="1"/>
    <col min="3066" max="3066" width="15.7109375" style="7" customWidth="1"/>
    <col min="3067" max="3067" width="15.28515625" style="7" customWidth="1"/>
    <col min="3068" max="3068" width="5.140625" style="7" customWidth="1"/>
    <col min="3069" max="3069" width="10.5703125" style="7" customWidth="1"/>
    <col min="3070" max="3070" width="5.140625" style="7" customWidth="1"/>
    <col min="3071" max="3071" width="15.7109375" style="7" customWidth="1"/>
    <col min="3072" max="3073" width="12.5703125" style="7" customWidth="1"/>
    <col min="3074" max="3074" width="5.140625" style="7" customWidth="1"/>
    <col min="3075" max="3075" width="10.5703125" style="7" customWidth="1"/>
    <col min="3076" max="3077" width="15.7109375" style="7" customWidth="1"/>
    <col min="3078" max="3078" width="13.28515625" style="7" customWidth="1"/>
    <col min="3079" max="3079" width="16.140625" style="7" customWidth="1"/>
    <col min="3080" max="3080" width="5.140625" style="7" bestFit="1" customWidth="1"/>
    <col min="3081" max="3081" width="10.5703125" style="7" bestFit="1" customWidth="1"/>
    <col min="3082" max="3082" width="15.7109375" style="7" customWidth="1"/>
    <col min="3083" max="3083" width="13.28515625" style="7" bestFit="1" customWidth="1"/>
    <col min="3084" max="3084" width="12.5703125" style="7" customWidth="1"/>
    <col min="3085" max="3090" width="13.7109375" style="7" customWidth="1"/>
    <col min="3091" max="3092" width="8.5703125" style="7" customWidth="1"/>
    <col min="3093" max="3093" width="10.7109375" style="7" customWidth="1"/>
    <col min="3094" max="3097" width="8.5703125" style="7" customWidth="1"/>
    <col min="3098" max="3308" width="2.85546875" style="7"/>
    <col min="3309" max="3309" width="13.7109375" style="7" customWidth="1"/>
    <col min="3310" max="3310" width="13.85546875" style="7" customWidth="1"/>
    <col min="3311" max="3315" width="8.5703125" style="7" customWidth="1"/>
    <col min="3316" max="3316" width="2.85546875" style="7"/>
    <col min="3317" max="3317" width="13.85546875" style="7" customWidth="1"/>
    <col min="3318" max="3318" width="15.140625" style="7" bestFit="1" customWidth="1"/>
    <col min="3319" max="3319" width="5.140625" style="7" bestFit="1" customWidth="1"/>
    <col min="3320" max="3320" width="8.5703125" style="7" customWidth="1"/>
    <col min="3321" max="3321" width="15.7109375" style="7" bestFit="1" customWidth="1"/>
    <col min="3322" max="3322" width="15.7109375" style="7" customWidth="1"/>
    <col min="3323" max="3323" width="15.28515625" style="7" customWidth="1"/>
    <col min="3324" max="3324" width="5.140625" style="7" customWidth="1"/>
    <col min="3325" max="3325" width="10.5703125" style="7" customWidth="1"/>
    <col min="3326" max="3326" width="5.140625" style="7" customWidth="1"/>
    <col min="3327" max="3327" width="15.7109375" style="7" customWidth="1"/>
    <col min="3328" max="3329" width="12.5703125" style="7" customWidth="1"/>
    <col min="3330" max="3330" width="5.140625" style="7" customWidth="1"/>
    <col min="3331" max="3331" width="10.5703125" style="7" customWidth="1"/>
    <col min="3332" max="3333" width="15.7109375" style="7" customWidth="1"/>
    <col min="3334" max="3334" width="13.28515625" style="7" customWidth="1"/>
    <col min="3335" max="3335" width="16.140625" style="7" customWidth="1"/>
    <col min="3336" max="3336" width="5.140625" style="7" bestFit="1" customWidth="1"/>
    <col min="3337" max="3337" width="10.5703125" style="7" bestFit="1" customWidth="1"/>
    <col min="3338" max="3338" width="15.7109375" style="7" customWidth="1"/>
    <col min="3339" max="3339" width="13.28515625" style="7" bestFit="1" customWidth="1"/>
    <col min="3340" max="3340" width="12.5703125" style="7" customWidth="1"/>
    <col min="3341" max="3346" width="13.7109375" style="7" customWidth="1"/>
    <col min="3347" max="3348" width="8.5703125" style="7" customWidth="1"/>
    <col min="3349" max="3349" width="10.7109375" style="7" customWidth="1"/>
    <col min="3350" max="3353" width="8.5703125" style="7" customWidth="1"/>
    <col min="3354" max="3564" width="2.85546875" style="7"/>
    <col min="3565" max="3565" width="13.7109375" style="7" customWidth="1"/>
    <col min="3566" max="3566" width="13.85546875" style="7" customWidth="1"/>
    <col min="3567" max="3571" width="8.5703125" style="7" customWidth="1"/>
    <col min="3572" max="3572" width="2.85546875" style="7"/>
    <col min="3573" max="3573" width="13.85546875" style="7" customWidth="1"/>
    <col min="3574" max="3574" width="15.140625" style="7" bestFit="1" customWidth="1"/>
    <col min="3575" max="3575" width="5.140625" style="7" bestFit="1" customWidth="1"/>
    <col min="3576" max="3576" width="8.5703125" style="7" customWidth="1"/>
    <col min="3577" max="3577" width="15.7109375" style="7" bestFit="1" customWidth="1"/>
    <col min="3578" max="3578" width="15.7109375" style="7" customWidth="1"/>
    <col min="3579" max="3579" width="15.28515625" style="7" customWidth="1"/>
    <col min="3580" max="3580" width="5.140625" style="7" customWidth="1"/>
    <col min="3581" max="3581" width="10.5703125" style="7" customWidth="1"/>
    <col min="3582" max="3582" width="5.140625" style="7" customWidth="1"/>
    <col min="3583" max="3583" width="15.7109375" style="7" customWidth="1"/>
    <col min="3584" max="3585" width="12.5703125" style="7" customWidth="1"/>
    <col min="3586" max="3586" width="5.140625" style="7" customWidth="1"/>
    <col min="3587" max="3587" width="10.5703125" style="7" customWidth="1"/>
    <col min="3588" max="3589" width="15.7109375" style="7" customWidth="1"/>
    <col min="3590" max="3590" width="13.28515625" style="7" customWidth="1"/>
    <col min="3591" max="3591" width="16.140625" style="7" customWidth="1"/>
    <col min="3592" max="3592" width="5.140625" style="7" bestFit="1" customWidth="1"/>
    <col min="3593" max="3593" width="10.5703125" style="7" bestFit="1" customWidth="1"/>
    <col min="3594" max="3594" width="15.7109375" style="7" customWidth="1"/>
    <col min="3595" max="3595" width="13.28515625" style="7" bestFit="1" customWidth="1"/>
    <col min="3596" max="3596" width="12.5703125" style="7" customWidth="1"/>
    <col min="3597" max="3602" width="13.7109375" style="7" customWidth="1"/>
    <col min="3603" max="3604" width="8.5703125" style="7" customWidth="1"/>
    <col min="3605" max="3605" width="10.7109375" style="7" customWidth="1"/>
    <col min="3606" max="3609" width="8.5703125" style="7" customWidth="1"/>
    <col min="3610" max="3820" width="2.85546875" style="7"/>
    <col min="3821" max="3821" width="13.7109375" style="7" customWidth="1"/>
    <col min="3822" max="3822" width="13.85546875" style="7" customWidth="1"/>
    <col min="3823" max="3827" width="8.5703125" style="7" customWidth="1"/>
    <col min="3828" max="3828" width="2.85546875" style="7"/>
    <col min="3829" max="3829" width="13.85546875" style="7" customWidth="1"/>
    <col min="3830" max="3830" width="15.140625" style="7" bestFit="1" customWidth="1"/>
    <col min="3831" max="3831" width="5.140625" style="7" bestFit="1" customWidth="1"/>
    <col min="3832" max="3832" width="8.5703125" style="7" customWidth="1"/>
    <col min="3833" max="3833" width="15.7109375" style="7" bestFit="1" customWidth="1"/>
    <col min="3834" max="3834" width="15.7109375" style="7" customWidth="1"/>
    <col min="3835" max="3835" width="15.28515625" style="7" customWidth="1"/>
    <col min="3836" max="3836" width="5.140625" style="7" customWidth="1"/>
    <col min="3837" max="3837" width="10.5703125" style="7" customWidth="1"/>
    <col min="3838" max="3838" width="5.140625" style="7" customWidth="1"/>
    <col min="3839" max="3839" width="15.7109375" style="7" customWidth="1"/>
    <col min="3840" max="3841" width="12.5703125" style="7" customWidth="1"/>
    <col min="3842" max="3842" width="5.140625" style="7" customWidth="1"/>
    <col min="3843" max="3843" width="10.5703125" style="7" customWidth="1"/>
    <col min="3844" max="3845" width="15.7109375" style="7" customWidth="1"/>
    <col min="3846" max="3846" width="13.28515625" style="7" customWidth="1"/>
    <col min="3847" max="3847" width="16.140625" style="7" customWidth="1"/>
    <col min="3848" max="3848" width="5.140625" style="7" bestFit="1" customWidth="1"/>
    <col min="3849" max="3849" width="10.5703125" style="7" bestFit="1" customWidth="1"/>
    <col min="3850" max="3850" width="15.7109375" style="7" customWidth="1"/>
    <col min="3851" max="3851" width="13.28515625" style="7" bestFit="1" customWidth="1"/>
    <col min="3852" max="3852" width="12.5703125" style="7" customWidth="1"/>
    <col min="3853" max="3858" width="13.7109375" style="7" customWidth="1"/>
    <col min="3859" max="3860" width="8.5703125" style="7" customWidth="1"/>
    <col min="3861" max="3861" width="10.7109375" style="7" customWidth="1"/>
    <col min="3862" max="3865" width="8.5703125" style="7" customWidth="1"/>
    <col min="3866" max="4076" width="2.85546875" style="7"/>
    <col min="4077" max="4077" width="13.7109375" style="7" customWidth="1"/>
    <col min="4078" max="4078" width="13.85546875" style="7" customWidth="1"/>
    <col min="4079" max="4083" width="8.5703125" style="7" customWidth="1"/>
    <col min="4084" max="4084" width="2.85546875" style="7"/>
    <col min="4085" max="4085" width="13.85546875" style="7" customWidth="1"/>
    <col min="4086" max="4086" width="15.140625" style="7" bestFit="1" customWidth="1"/>
    <col min="4087" max="4087" width="5.140625" style="7" bestFit="1" customWidth="1"/>
    <col min="4088" max="4088" width="8.5703125" style="7" customWidth="1"/>
    <col min="4089" max="4089" width="15.7109375" style="7" bestFit="1" customWidth="1"/>
    <col min="4090" max="4090" width="15.7109375" style="7" customWidth="1"/>
    <col min="4091" max="4091" width="15.28515625" style="7" customWidth="1"/>
    <col min="4092" max="4092" width="5.140625" style="7" customWidth="1"/>
    <col min="4093" max="4093" width="10.5703125" style="7" customWidth="1"/>
    <col min="4094" max="4094" width="5.140625" style="7" customWidth="1"/>
    <col min="4095" max="4095" width="15.7109375" style="7" customWidth="1"/>
    <col min="4096" max="4097" width="12.5703125" style="7" customWidth="1"/>
    <col min="4098" max="4098" width="5.140625" style="7" customWidth="1"/>
    <col min="4099" max="4099" width="10.5703125" style="7" customWidth="1"/>
    <col min="4100" max="4101" width="15.7109375" style="7" customWidth="1"/>
    <col min="4102" max="4102" width="13.28515625" style="7" customWidth="1"/>
    <col min="4103" max="4103" width="16.140625" style="7" customWidth="1"/>
    <col min="4104" max="4104" width="5.140625" style="7" bestFit="1" customWidth="1"/>
    <col min="4105" max="4105" width="10.5703125" style="7" bestFit="1" customWidth="1"/>
    <col min="4106" max="4106" width="15.7109375" style="7" customWidth="1"/>
    <col min="4107" max="4107" width="13.28515625" style="7" bestFit="1" customWidth="1"/>
    <col min="4108" max="4108" width="12.5703125" style="7" customWidth="1"/>
    <col min="4109" max="4114" width="13.7109375" style="7" customWidth="1"/>
    <col min="4115" max="4116" width="8.5703125" style="7" customWidth="1"/>
    <col min="4117" max="4117" width="10.7109375" style="7" customWidth="1"/>
    <col min="4118" max="4121" width="8.5703125" style="7" customWidth="1"/>
    <col min="4122" max="4332" width="2.85546875" style="7"/>
    <col min="4333" max="4333" width="13.7109375" style="7" customWidth="1"/>
    <col min="4334" max="4334" width="13.85546875" style="7" customWidth="1"/>
    <col min="4335" max="4339" width="8.5703125" style="7" customWidth="1"/>
    <col min="4340" max="4340" width="2.85546875" style="7"/>
    <col min="4341" max="4341" width="13.85546875" style="7" customWidth="1"/>
    <col min="4342" max="4342" width="15.140625" style="7" bestFit="1" customWidth="1"/>
    <col min="4343" max="4343" width="5.140625" style="7" bestFit="1" customWidth="1"/>
    <col min="4344" max="4344" width="8.5703125" style="7" customWidth="1"/>
    <col min="4345" max="4345" width="15.7109375" style="7" bestFit="1" customWidth="1"/>
    <col min="4346" max="4346" width="15.7109375" style="7" customWidth="1"/>
    <col min="4347" max="4347" width="15.28515625" style="7" customWidth="1"/>
    <col min="4348" max="4348" width="5.140625" style="7" customWidth="1"/>
    <col min="4349" max="4349" width="10.5703125" style="7" customWidth="1"/>
    <col min="4350" max="4350" width="5.140625" style="7" customWidth="1"/>
    <col min="4351" max="4351" width="15.7109375" style="7" customWidth="1"/>
    <col min="4352" max="4353" width="12.5703125" style="7" customWidth="1"/>
    <col min="4354" max="4354" width="5.140625" style="7" customWidth="1"/>
    <col min="4355" max="4355" width="10.5703125" style="7" customWidth="1"/>
    <col min="4356" max="4357" width="15.7109375" style="7" customWidth="1"/>
    <col min="4358" max="4358" width="13.28515625" style="7" customWidth="1"/>
    <col min="4359" max="4359" width="16.140625" style="7" customWidth="1"/>
    <col min="4360" max="4360" width="5.140625" style="7" bestFit="1" customWidth="1"/>
    <col min="4361" max="4361" width="10.5703125" style="7" bestFit="1" customWidth="1"/>
    <col min="4362" max="4362" width="15.7109375" style="7" customWidth="1"/>
    <col min="4363" max="4363" width="13.28515625" style="7" bestFit="1" customWidth="1"/>
    <col min="4364" max="4364" width="12.5703125" style="7" customWidth="1"/>
    <col min="4365" max="4370" width="13.7109375" style="7" customWidth="1"/>
    <col min="4371" max="4372" width="8.5703125" style="7" customWidth="1"/>
    <col min="4373" max="4373" width="10.7109375" style="7" customWidth="1"/>
    <col min="4374" max="4377" width="8.5703125" style="7" customWidth="1"/>
    <col min="4378" max="4588" width="2.85546875" style="7"/>
    <col min="4589" max="4589" width="13.7109375" style="7" customWidth="1"/>
    <col min="4590" max="4590" width="13.85546875" style="7" customWidth="1"/>
    <col min="4591" max="4595" width="8.5703125" style="7" customWidth="1"/>
    <col min="4596" max="4596" width="2.85546875" style="7"/>
    <col min="4597" max="4597" width="13.85546875" style="7" customWidth="1"/>
    <col min="4598" max="4598" width="15.140625" style="7" bestFit="1" customWidth="1"/>
    <col min="4599" max="4599" width="5.140625" style="7" bestFit="1" customWidth="1"/>
    <col min="4600" max="4600" width="8.5703125" style="7" customWidth="1"/>
    <col min="4601" max="4601" width="15.7109375" style="7" bestFit="1" customWidth="1"/>
    <col min="4602" max="4602" width="15.7109375" style="7" customWidth="1"/>
    <col min="4603" max="4603" width="15.28515625" style="7" customWidth="1"/>
    <col min="4604" max="4604" width="5.140625" style="7" customWidth="1"/>
    <col min="4605" max="4605" width="10.5703125" style="7" customWidth="1"/>
    <col min="4606" max="4606" width="5.140625" style="7" customWidth="1"/>
    <col min="4607" max="4607" width="15.7109375" style="7" customWidth="1"/>
    <col min="4608" max="4609" width="12.5703125" style="7" customWidth="1"/>
    <col min="4610" max="4610" width="5.140625" style="7" customWidth="1"/>
    <col min="4611" max="4611" width="10.5703125" style="7" customWidth="1"/>
    <col min="4612" max="4613" width="15.7109375" style="7" customWidth="1"/>
    <col min="4614" max="4614" width="13.28515625" style="7" customWidth="1"/>
    <col min="4615" max="4615" width="16.140625" style="7" customWidth="1"/>
    <col min="4616" max="4616" width="5.140625" style="7" bestFit="1" customWidth="1"/>
    <col min="4617" max="4617" width="10.5703125" style="7" bestFit="1" customWidth="1"/>
    <col min="4618" max="4618" width="15.7109375" style="7" customWidth="1"/>
    <col min="4619" max="4619" width="13.28515625" style="7" bestFit="1" customWidth="1"/>
    <col min="4620" max="4620" width="12.5703125" style="7" customWidth="1"/>
    <col min="4621" max="4626" width="13.7109375" style="7" customWidth="1"/>
    <col min="4627" max="4628" width="8.5703125" style="7" customWidth="1"/>
    <col min="4629" max="4629" width="10.7109375" style="7" customWidth="1"/>
    <col min="4630" max="4633" width="8.5703125" style="7" customWidth="1"/>
    <col min="4634" max="4844" width="2.85546875" style="7"/>
    <col min="4845" max="4845" width="13.7109375" style="7" customWidth="1"/>
    <col min="4846" max="4846" width="13.85546875" style="7" customWidth="1"/>
    <col min="4847" max="4851" width="8.5703125" style="7" customWidth="1"/>
    <col min="4852" max="4852" width="2.85546875" style="7"/>
    <col min="4853" max="4853" width="13.85546875" style="7" customWidth="1"/>
    <col min="4854" max="4854" width="15.140625" style="7" bestFit="1" customWidth="1"/>
    <col min="4855" max="4855" width="5.140625" style="7" bestFit="1" customWidth="1"/>
    <col min="4856" max="4856" width="8.5703125" style="7" customWidth="1"/>
    <col min="4857" max="4857" width="15.7109375" style="7" bestFit="1" customWidth="1"/>
    <col min="4858" max="4858" width="15.7109375" style="7" customWidth="1"/>
    <col min="4859" max="4859" width="15.28515625" style="7" customWidth="1"/>
    <col min="4860" max="4860" width="5.140625" style="7" customWidth="1"/>
    <col min="4861" max="4861" width="10.5703125" style="7" customWidth="1"/>
    <col min="4862" max="4862" width="5.140625" style="7" customWidth="1"/>
    <col min="4863" max="4863" width="15.7109375" style="7" customWidth="1"/>
    <col min="4864" max="4865" width="12.5703125" style="7" customWidth="1"/>
    <col min="4866" max="4866" width="5.140625" style="7" customWidth="1"/>
    <col min="4867" max="4867" width="10.5703125" style="7" customWidth="1"/>
    <col min="4868" max="4869" width="15.7109375" style="7" customWidth="1"/>
    <col min="4870" max="4870" width="13.28515625" style="7" customWidth="1"/>
    <col min="4871" max="4871" width="16.140625" style="7" customWidth="1"/>
    <col min="4872" max="4872" width="5.140625" style="7" bestFit="1" customWidth="1"/>
    <col min="4873" max="4873" width="10.5703125" style="7" bestFit="1" customWidth="1"/>
    <col min="4874" max="4874" width="15.7109375" style="7" customWidth="1"/>
    <col min="4875" max="4875" width="13.28515625" style="7" bestFit="1" customWidth="1"/>
    <col min="4876" max="4876" width="12.5703125" style="7" customWidth="1"/>
    <col min="4877" max="4882" width="13.7109375" style="7" customWidth="1"/>
    <col min="4883" max="4884" width="8.5703125" style="7" customWidth="1"/>
    <col min="4885" max="4885" width="10.7109375" style="7" customWidth="1"/>
    <col min="4886" max="4889" width="8.5703125" style="7" customWidth="1"/>
    <col min="4890" max="5100" width="2.85546875" style="7"/>
    <col min="5101" max="5101" width="13.7109375" style="7" customWidth="1"/>
    <col min="5102" max="5102" width="13.85546875" style="7" customWidth="1"/>
    <col min="5103" max="5107" width="8.5703125" style="7" customWidth="1"/>
    <col min="5108" max="5108" width="2.85546875" style="7"/>
    <col min="5109" max="5109" width="13.85546875" style="7" customWidth="1"/>
    <col min="5110" max="5110" width="15.140625" style="7" bestFit="1" customWidth="1"/>
    <col min="5111" max="5111" width="5.140625" style="7" bestFit="1" customWidth="1"/>
    <col min="5112" max="5112" width="8.5703125" style="7" customWidth="1"/>
    <col min="5113" max="5113" width="15.7109375" style="7" bestFit="1" customWidth="1"/>
    <col min="5114" max="5114" width="15.7109375" style="7" customWidth="1"/>
    <col min="5115" max="5115" width="15.28515625" style="7" customWidth="1"/>
    <col min="5116" max="5116" width="5.140625" style="7" customWidth="1"/>
    <col min="5117" max="5117" width="10.5703125" style="7" customWidth="1"/>
    <col min="5118" max="5118" width="5.140625" style="7" customWidth="1"/>
    <col min="5119" max="5119" width="15.7109375" style="7" customWidth="1"/>
    <col min="5120" max="5121" width="12.5703125" style="7" customWidth="1"/>
    <col min="5122" max="5122" width="5.140625" style="7" customWidth="1"/>
    <col min="5123" max="5123" width="10.5703125" style="7" customWidth="1"/>
    <col min="5124" max="5125" width="15.7109375" style="7" customWidth="1"/>
    <col min="5126" max="5126" width="13.28515625" style="7" customWidth="1"/>
    <col min="5127" max="5127" width="16.140625" style="7" customWidth="1"/>
    <col min="5128" max="5128" width="5.140625" style="7" bestFit="1" customWidth="1"/>
    <col min="5129" max="5129" width="10.5703125" style="7" bestFit="1" customWidth="1"/>
    <col min="5130" max="5130" width="15.7109375" style="7" customWidth="1"/>
    <col min="5131" max="5131" width="13.28515625" style="7" bestFit="1" customWidth="1"/>
    <col min="5132" max="5132" width="12.5703125" style="7" customWidth="1"/>
    <col min="5133" max="5138" width="13.7109375" style="7" customWidth="1"/>
    <col min="5139" max="5140" width="8.5703125" style="7" customWidth="1"/>
    <col min="5141" max="5141" width="10.7109375" style="7" customWidth="1"/>
    <col min="5142" max="5145" width="8.5703125" style="7" customWidth="1"/>
    <col min="5146" max="5356" width="2.85546875" style="7"/>
    <col min="5357" max="5357" width="13.7109375" style="7" customWidth="1"/>
    <col min="5358" max="5358" width="13.85546875" style="7" customWidth="1"/>
    <col min="5359" max="5363" width="8.5703125" style="7" customWidth="1"/>
    <col min="5364" max="5364" width="2.85546875" style="7"/>
    <col min="5365" max="5365" width="13.85546875" style="7" customWidth="1"/>
    <col min="5366" max="5366" width="15.140625" style="7" bestFit="1" customWidth="1"/>
    <col min="5367" max="5367" width="5.140625" style="7" bestFit="1" customWidth="1"/>
    <col min="5368" max="5368" width="8.5703125" style="7" customWidth="1"/>
    <col min="5369" max="5369" width="15.7109375" style="7" bestFit="1" customWidth="1"/>
    <col min="5370" max="5370" width="15.7109375" style="7" customWidth="1"/>
    <col min="5371" max="5371" width="15.28515625" style="7" customWidth="1"/>
    <col min="5372" max="5372" width="5.140625" style="7" customWidth="1"/>
    <col min="5373" max="5373" width="10.5703125" style="7" customWidth="1"/>
    <col min="5374" max="5374" width="5.140625" style="7" customWidth="1"/>
    <col min="5375" max="5375" width="15.7109375" style="7" customWidth="1"/>
    <col min="5376" max="5377" width="12.5703125" style="7" customWidth="1"/>
    <col min="5378" max="5378" width="5.140625" style="7" customWidth="1"/>
    <col min="5379" max="5379" width="10.5703125" style="7" customWidth="1"/>
    <col min="5380" max="5381" width="15.7109375" style="7" customWidth="1"/>
    <col min="5382" max="5382" width="13.28515625" style="7" customWidth="1"/>
    <col min="5383" max="5383" width="16.140625" style="7" customWidth="1"/>
    <col min="5384" max="5384" width="5.140625" style="7" bestFit="1" customWidth="1"/>
    <col min="5385" max="5385" width="10.5703125" style="7" bestFit="1" customWidth="1"/>
    <col min="5386" max="5386" width="15.7109375" style="7" customWidth="1"/>
    <col min="5387" max="5387" width="13.28515625" style="7" bestFit="1" customWidth="1"/>
    <col min="5388" max="5388" width="12.5703125" style="7" customWidth="1"/>
    <col min="5389" max="5394" width="13.7109375" style="7" customWidth="1"/>
    <col min="5395" max="5396" width="8.5703125" style="7" customWidth="1"/>
    <col min="5397" max="5397" width="10.7109375" style="7" customWidth="1"/>
    <col min="5398" max="5401" width="8.5703125" style="7" customWidth="1"/>
    <col min="5402" max="5612" width="2.85546875" style="7"/>
    <col min="5613" max="5613" width="13.7109375" style="7" customWidth="1"/>
    <col min="5614" max="5614" width="13.85546875" style="7" customWidth="1"/>
    <col min="5615" max="5619" width="8.5703125" style="7" customWidth="1"/>
    <col min="5620" max="5620" width="2.85546875" style="7"/>
    <col min="5621" max="5621" width="13.85546875" style="7" customWidth="1"/>
    <col min="5622" max="5622" width="15.140625" style="7" bestFit="1" customWidth="1"/>
    <col min="5623" max="5623" width="5.140625" style="7" bestFit="1" customWidth="1"/>
    <col min="5624" max="5624" width="8.5703125" style="7" customWidth="1"/>
    <col min="5625" max="5625" width="15.7109375" style="7" bestFit="1" customWidth="1"/>
    <col min="5626" max="5626" width="15.7109375" style="7" customWidth="1"/>
    <col min="5627" max="5627" width="15.28515625" style="7" customWidth="1"/>
    <col min="5628" max="5628" width="5.140625" style="7" customWidth="1"/>
    <col min="5629" max="5629" width="10.5703125" style="7" customWidth="1"/>
    <col min="5630" max="5630" width="5.140625" style="7" customWidth="1"/>
    <col min="5631" max="5631" width="15.7109375" style="7" customWidth="1"/>
    <col min="5632" max="5633" width="12.5703125" style="7" customWidth="1"/>
    <col min="5634" max="5634" width="5.140625" style="7" customWidth="1"/>
    <col min="5635" max="5635" width="10.5703125" style="7" customWidth="1"/>
    <col min="5636" max="5637" width="15.7109375" style="7" customWidth="1"/>
    <col min="5638" max="5638" width="13.28515625" style="7" customWidth="1"/>
    <col min="5639" max="5639" width="16.140625" style="7" customWidth="1"/>
    <col min="5640" max="5640" width="5.140625" style="7" bestFit="1" customWidth="1"/>
    <col min="5641" max="5641" width="10.5703125" style="7" bestFit="1" customWidth="1"/>
    <col min="5642" max="5642" width="15.7109375" style="7" customWidth="1"/>
    <col min="5643" max="5643" width="13.28515625" style="7" bestFit="1" customWidth="1"/>
    <col min="5644" max="5644" width="12.5703125" style="7" customWidth="1"/>
    <col min="5645" max="5650" width="13.7109375" style="7" customWidth="1"/>
    <col min="5651" max="5652" width="8.5703125" style="7" customWidth="1"/>
    <col min="5653" max="5653" width="10.7109375" style="7" customWidth="1"/>
    <col min="5654" max="5657" width="8.5703125" style="7" customWidth="1"/>
    <col min="5658" max="5868" width="2.85546875" style="7"/>
    <col min="5869" max="5869" width="13.7109375" style="7" customWidth="1"/>
    <col min="5870" max="5870" width="13.85546875" style="7" customWidth="1"/>
    <col min="5871" max="5875" width="8.5703125" style="7" customWidth="1"/>
    <col min="5876" max="5876" width="2.85546875" style="7"/>
    <col min="5877" max="5877" width="13.85546875" style="7" customWidth="1"/>
    <col min="5878" max="5878" width="15.140625" style="7" bestFit="1" customWidth="1"/>
    <col min="5879" max="5879" width="5.140625" style="7" bestFit="1" customWidth="1"/>
    <col min="5880" max="5880" width="8.5703125" style="7" customWidth="1"/>
    <col min="5881" max="5881" width="15.7109375" style="7" bestFit="1" customWidth="1"/>
    <col min="5882" max="5882" width="15.7109375" style="7" customWidth="1"/>
    <col min="5883" max="5883" width="15.28515625" style="7" customWidth="1"/>
    <col min="5884" max="5884" width="5.140625" style="7" customWidth="1"/>
    <col min="5885" max="5885" width="10.5703125" style="7" customWidth="1"/>
    <col min="5886" max="5886" width="5.140625" style="7" customWidth="1"/>
    <col min="5887" max="5887" width="15.7109375" style="7" customWidth="1"/>
    <col min="5888" max="5889" width="12.5703125" style="7" customWidth="1"/>
    <col min="5890" max="5890" width="5.140625" style="7" customWidth="1"/>
    <col min="5891" max="5891" width="10.5703125" style="7" customWidth="1"/>
    <col min="5892" max="5893" width="15.7109375" style="7" customWidth="1"/>
    <col min="5894" max="5894" width="13.28515625" style="7" customWidth="1"/>
    <col min="5895" max="5895" width="16.140625" style="7" customWidth="1"/>
    <col min="5896" max="5896" width="5.140625" style="7" bestFit="1" customWidth="1"/>
    <col min="5897" max="5897" width="10.5703125" style="7" bestFit="1" customWidth="1"/>
    <col min="5898" max="5898" width="15.7109375" style="7" customWidth="1"/>
    <col min="5899" max="5899" width="13.28515625" style="7" bestFit="1" customWidth="1"/>
    <col min="5900" max="5900" width="12.5703125" style="7" customWidth="1"/>
    <col min="5901" max="5906" width="13.7109375" style="7" customWidth="1"/>
    <col min="5907" max="5908" width="8.5703125" style="7" customWidth="1"/>
    <col min="5909" max="5909" width="10.7109375" style="7" customWidth="1"/>
    <col min="5910" max="5913" width="8.5703125" style="7" customWidth="1"/>
    <col min="5914" max="6124" width="2.85546875" style="7"/>
    <col min="6125" max="6125" width="13.7109375" style="7" customWidth="1"/>
    <col min="6126" max="6126" width="13.85546875" style="7" customWidth="1"/>
    <col min="6127" max="6131" width="8.5703125" style="7" customWidth="1"/>
    <col min="6132" max="6132" width="2.85546875" style="7"/>
    <col min="6133" max="6133" width="13.85546875" style="7" customWidth="1"/>
    <col min="6134" max="6134" width="15.140625" style="7" bestFit="1" customWidth="1"/>
    <col min="6135" max="6135" width="5.140625" style="7" bestFit="1" customWidth="1"/>
    <col min="6136" max="6136" width="8.5703125" style="7" customWidth="1"/>
    <col min="6137" max="6137" width="15.7109375" style="7" bestFit="1" customWidth="1"/>
    <col min="6138" max="6138" width="15.7109375" style="7" customWidth="1"/>
    <col min="6139" max="6139" width="15.28515625" style="7" customWidth="1"/>
    <col min="6140" max="6140" width="5.140625" style="7" customWidth="1"/>
    <col min="6141" max="6141" width="10.5703125" style="7" customWidth="1"/>
    <col min="6142" max="6142" width="5.140625" style="7" customWidth="1"/>
    <col min="6143" max="6143" width="15.7109375" style="7" customWidth="1"/>
    <col min="6144" max="6145" width="12.5703125" style="7" customWidth="1"/>
    <col min="6146" max="6146" width="5.140625" style="7" customWidth="1"/>
    <col min="6147" max="6147" width="10.5703125" style="7" customWidth="1"/>
    <col min="6148" max="6149" width="15.7109375" style="7" customWidth="1"/>
    <col min="6150" max="6150" width="13.28515625" style="7" customWidth="1"/>
    <col min="6151" max="6151" width="16.140625" style="7" customWidth="1"/>
    <col min="6152" max="6152" width="5.140625" style="7" bestFit="1" customWidth="1"/>
    <col min="6153" max="6153" width="10.5703125" style="7" bestFit="1" customWidth="1"/>
    <col min="6154" max="6154" width="15.7109375" style="7" customWidth="1"/>
    <col min="6155" max="6155" width="13.28515625" style="7" bestFit="1" customWidth="1"/>
    <col min="6156" max="6156" width="12.5703125" style="7" customWidth="1"/>
    <col min="6157" max="6162" width="13.7109375" style="7" customWidth="1"/>
    <col min="6163" max="6164" width="8.5703125" style="7" customWidth="1"/>
    <col min="6165" max="6165" width="10.7109375" style="7" customWidth="1"/>
    <col min="6166" max="6169" width="8.5703125" style="7" customWidth="1"/>
    <col min="6170" max="6380" width="2.85546875" style="7"/>
    <col min="6381" max="6381" width="13.7109375" style="7" customWidth="1"/>
    <col min="6382" max="6382" width="13.85546875" style="7" customWidth="1"/>
    <col min="6383" max="6387" width="8.5703125" style="7" customWidth="1"/>
    <col min="6388" max="6388" width="2.85546875" style="7"/>
    <col min="6389" max="6389" width="13.85546875" style="7" customWidth="1"/>
    <col min="6390" max="6390" width="15.140625" style="7" bestFit="1" customWidth="1"/>
    <col min="6391" max="6391" width="5.140625" style="7" bestFit="1" customWidth="1"/>
    <col min="6392" max="6392" width="8.5703125" style="7" customWidth="1"/>
    <col min="6393" max="6393" width="15.7109375" style="7" bestFit="1" customWidth="1"/>
    <col min="6394" max="6394" width="15.7109375" style="7" customWidth="1"/>
    <col min="6395" max="6395" width="15.28515625" style="7" customWidth="1"/>
    <col min="6396" max="6396" width="5.140625" style="7" customWidth="1"/>
    <col min="6397" max="6397" width="10.5703125" style="7" customWidth="1"/>
    <col min="6398" max="6398" width="5.140625" style="7" customWidth="1"/>
    <col min="6399" max="6399" width="15.7109375" style="7" customWidth="1"/>
    <col min="6400" max="6401" width="12.5703125" style="7" customWidth="1"/>
    <col min="6402" max="6402" width="5.140625" style="7" customWidth="1"/>
    <col min="6403" max="6403" width="10.5703125" style="7" customWidth="1"/>
    <col min="6404" max="6405" width="15.7109375" style="7" customWidth="1"/>
    <col min="6406" max="6406" width="13.28515625" style="7" customWidth="1"/>
    <col min="6407" max="6407" width="16.140625" style="7" customWidth="1"/>
    <col min="6408" max="6408" width="5.140625" style="7" bestFit="1" customWidth="1"/>
    <col min="6409" max="6409" width="10.5703125" style="7" bestFit="1" customWidth="1"/>
    <col min="6410" max="6410" width="15.7109375" style="7" customWidth="1"/>
    <col min="6411" max="6411" width="13.28515625" style="7" bestFit="1" customWidth="1"/>
    <col min="6412" max="6412" width="12.5703125" style="7" customWidth="1"/>
    <col min="6413" max="6418" width="13.7109375" style="7" customWidth="1"/>
    <col min="6419" max="6420" width="8.5703125" style="7" customWidth="1"/>
    <col min="6421" max="6421" width="10.7109375" style="7" customWidth="1"/>
    <col min="6422" max="6425" width="8.5703125" style="7" customWidth="1"/>
    <col min="6426" max="6636" width="2.85546875" style="7"/>
    <col min="6637" max="6637" width="13.7109375" style="7" customWidth="1"/>
    <col min="6638" max="6638" width="13.85546875" style="7" customWidth="1"/>
    <col min="6639" max="6643" width="8.5703125" style="7" customWidth="1"/>
    <col min="6644" max="6644" width="2.85546875" style="7"/>
    <col min="6645" max="6645" width="13.85546875" style="7" customWidth="1"/>
    <col min="6646" max="6646" width="15.140625" style="7" bestFit="1" customWidth="1"/>
    <col min="6647" max="6647" width="5.140625" style="7" bestFit="1" customWidth="1"/>
    <col min="6648" max="6648" width="8.5703125" style="7" customWidth="1"/>
    <col min="6649" max="6649" width="15.7109375" style="7" bestFit="1" customWidth="1"/>
    <col min="6650" max="6650" width="15.7109375" style="7" customWidth="1"/>
    <col min="6651" max="6651" width="15.28515625" style="7" customWidth="1"/>
    <col min="6652" max="6652" width="5.140625" style="7" customWidth="1"/>
    <col min="6653" max="6653" width="10.5703125" style="7" customWidth="1"/>
    <col min="6654" max="6654" width="5.140625" style="7" customWidth="1"/>
    <col min="6655" max="6655" width="15.7109375" style="7" customWidth="1"/>
    <col min="6656" max="6657" width="12.5703125" style="7" customWidth="1"/>
    <col min="6658" max="6658" width="5.140625" style="7" customWidth="1"/>
    <col min="6659" max="6659" width="10.5703125" style="7" customWidth="1"/>
    <col min="6660" max="6661" width="15.7109375" style="7" customWidth="1"/>
    <col min="6662" max="6662" width="13.28515625" style="7" customWidth="1"/>
    <col min="6663" max="6663" width="16.140625" style="7" customWidth="1"/>
    <col min="6664" max="6664" width="5.140625" style="7" bestFit="1" customWidth="1"/>
    <col min="6665" max="6665" width="10.5703125" style="7" bestFit="1" customWidth="1"/>
    <col min="6666" max="6666" width="15.7109375" style="7" customWidth="1"/>
    <col min="6667" max="6667" width="13.28515625" style="7" bestFit="1" customWidth="1"/>
    <col min="6668" max="6668" width="12.5703125" style="7" customWidth="1"/>
    <col min="6669" max="6674" width="13.7109375" style="7" customWidth="1"/>
    <col min="6675" max="6676" width="8.5703125" style="7" customWidth="1"/>
    <col min="6677" max="6677" width="10.7109375" style="7" customWidth="1"/>
    <col min="6678" max="6681" width="8.5703125" style="7" customWidth="1"/>
    <col min="6682" max="6892" width="2.85546875" style="7"/>
    <col min="6893" max="6893" width="13.7109375" style="7" customWidth="1"/>
    <col min="6894" max="6894" width="13.85546875" style="7" customWidth="1"/>
    <col min="6895" max="6899" width="8.5703125" style="7" customWidth="1"/>
    <col min="6900" max="6900" width="2.85546875" style="7"/>
    <col min="6901" max="6901" width="13.85546875" style="7" customWidth="1"/>
    <col min="6902" max="6902" width="15.140625" style="7" bestFit="1" customWidth="1"/>
    <col min="6903" max="6903" width="5.140625" style="7" bestFit="1" customWidth="1"/>
    <col min="6904" max="6904" width="8.5703125" style="7" customWidth="1"/>
    <col min="6905" max="6905" width="15.7109375" style="7" bestFit="1" customWidth="1"/>
    <col min="6906" max="6906" width="15.7109375" style="7" customWidth="1"/>
    <col min="6907" max="6907" width="15.28515625" style="7" customWidth="1"/>
    <col min="6908" max="6908" width="5.140625" style="7" customWidth="1"/>
    <col min="6909" max="6909" width="10.5703125" style="7" customWidth="1"/>
    <col min="6910" max="6910" width="5.140625" style="7" customWidth="1"/>
    <col min="6911" max="6911" width="15.7109375" style="7" customWidth="1"/>
    <col min="6912" max="6913" width="12.5703125" style="7" customWidth="1"/>
    <col min="6914" max="6914" width="5.140625" style="7" customWidth="1"/>
    <col min="6915" max="6915" width="10.5703125" style="7" customWidth="1"/>
    <col min="6916" max="6917" width="15.7109375" style="7" customWidth="1"/>
    <col min="6918" max="6918" width="13.28515625" style="7" customWidth="1"/>
    <col min="6919" max="6919" width="16.140625" style="7" customWidth="1"/>
    <col min="6920" max="6920" width="5.140625" style="7" bestFit="1" customWidth="1"/>
    <col min="6921" max="6921" width="10.5703125" style="7" bestFit="1" customWidth="1"/>
    <col min="6922" max="6922" width="15.7109375" style="7" customWidth="1"/>
    <col min="6923" max="6923" width="13.28515625" style="7" bestFit="1" customWidth="1"/>
    <col min="6924" max="6924" width="12.5703125" style="7" customWidth="1"/>
    <col min="6925" max="6930" width="13.7109375" style="7" customWidth="1"/>
    <col min="6931" max="6932" width="8.5703125" style="7" customWidth="1"/>
    <col min="6933" max="6933" width="10.7109375" style="7" customWidth="1"/>
    <col min="6934" max="6937" width="8.5703125" style="7" customWidth="1"/>
    <col min="6938" max="7148" width="2.85546875" style="7"/>
    <col min="7149" max="7149" width="13.7109375" style="7" customWidth="1"/>
    <col min="7150" max="7150" width="13.85546875" style="7" customWidth="1"/>
    <col min="7151" max="7155" width="8.5703125" style="7" customWidth="1"/>
    <col min="7156" max="7156" width="2.85546875" style="7"/>
    <col min="7157" max="7157" width="13.85546875" style="7" customWidth="1"/>
    <col min="7158" max="7158" width="15.140625" style="7" bestFit="1" customWidth="1"/>
    <col min="7159" max="7159" width="5.140625" style="7" bestFit="1" customWidth="1"/>
    <col min="7160" max="7160" width="8.5703125" style="7" customWidth="1"/>
    <col min="7161" max="7161" width="15.7109375" style="7" bestFit="1" customWidth="1"/>
    <col min="7162" max="7162" width="15.7109375" style="7" customWidth="1"/>
    <col min="7163" max="7163" width="15.28515625" style="7" customWidth="1"/>
    <col min="7164" max="7164" width="5.140625" style="7" customWidth="1"/>
    <col min="7165" max="7165" width="10.5703125" style="7" customWidth="1"/>
    <col min="7166" max="7166" width="5.140625" style="7" customWidth="1"/>
    <col min="7167" max="7167" width="15.7109375" style="7" customWidth="1"/>
    <col min="7168" max="7169" width="12.5703125" style="7" customWidth="1"/>
    <col min="7170" max="7170" width="5.140625" style="7" customWidth="1"/>
    <col min="7171" max="7171" width="10.5703125" style="7" customWidth="1"/>
    <col min="7172" max="7173" width="15.7109375" style="7" customWidth="1"/>
    <col min="7174" max="7174" width="13.28515625" style="7" customWidth="1"/>
    <col min="7175" max="7175" width="16.140625" style="7" customWidth="1"/>
    <col min="7176" max="7176" width="5.140625" style="7" bestFit="1" customWidth="1"/>
    <col min="7177" max="7177" width="10.5703125" style="7" bestFit="1" customWidth="1"/>
    <col min="7178" max="7178" width="15.7109375" style="7" customWidth="1"/>
    <col min="7179" max="7179" width="13.28515625" style="7" bestFit="1" customWidth="1"/>
    <col min="7180" max="7180" width="12.5703125" style="7" customWidth="1"/>
    <col min="7181" max="7186" width="13.7109375" style="7" customWidth="1"/>
    <col min="7187" max="7188" width="8.5703125" style="7" customWidth="1"/>
    <col min="7189" max="7189" width="10.7109375" style="7" customWidth="1"/>
    <col min="7190" max="7193" width="8.5703125" style="7" customWidth="1"/>
    <col min="7194" max="7404" width="2.85546875" style="7"/>
    <col min="7405" max="7405" width="13.7109375" style="7" customWidth="1"/>
    <col min="7406" max="7406" width="13.85546875" style="7" customWidth="1"/>
    <col min="7407" max="7411" width="8.5703125" style="7" customWidth="1"/>
    <col min="7412" max="7412" width="2.85546875" style="7"/>
    <col min="7413" max="7413" width="13.85546875" style="7" customWidth="1"/>
    <col min="7414" max="7414" width="15.140625" style="7" bestFit="1" customWidth="1"/>
    <col min="7415" max="7415" width="5.140625" style="7" bestFit="1" customWidth="1"/>
    <col min="7416" max="7416" width="8.5703125" style="7" customWidth="1"/>
    <col min="7417" max="7417" width="15.7109375" style="7" bestFit="1" customWidth="1"/>
    <col min="7418" max="7418" width="15.7109375" style="7" customWidth="1"/>
    <col min="7419" max="7419" width="15.28515625" style="7" customWidth="1"/>
    <col min="7420" max="7420" width="5.140625" style="7" customWidth="1"/>
    <col min="7421" max="7421" width="10.5703125" style="7" customWidth="1"/>
    <col min="7422" max="7422" width="5.140625" style="7" customWidth="1"/>
    <col min="7423" max="7423" width="15.7109375" style="7" customWidth="1"/>
    <col min="7424" max="7425" width="12.5703125" style="7" customWidth="1"/>
    <col min="7426" max="7426" width="5.140625" style="7" customWidth="1"/>
    <col min="7427" max="7427" width="10.5703125" style="7" customWidth="1"/>
    <col min="7428" max="7429" width="15.7109375" style="7" customWidth="1"/>
    <col min="7430" max="7430" width="13.28515625" style="7" customWidth="1"/>
    <col min="7431" max="7431" width="16.140625" style="7" customWidth="1"/>
    <col min="7432" max="7432" width="5.140625" style="7" bestFit="1" customWidth="1"/>
    <col min="7433" max="7433" width="10.5703125" style="7" bestFit="1" customWidth="1"/>
    <col min="7434" max="7434" width="15.7109375" style="7" customWidth="1"/>
    <col min="7435" max="7435" width="13.28515625" style="7" bestFit="1" customWidth="1"/>
    <col min="7436" max="7436" width="12.5703125" style="7" customWidth="1"/>
    <col min="7437" max="7442" width="13.7109375" style="7" customWidth="1"/>
    <col min="7443" max="7444" width="8.5703125" style="7" customWidth="1"/>
    <col min="7445" max="7445" width="10.7109375" style="7" customWidth="1"/>
    <col min="7446" max="7449" width="8.5703125" style="7" customWidth="1"/>
    <col min="7450" max="7660" width="2.85546875" style="7"/>
    <col min="7661" max="7661" width="13.7109375" style="7" customWidth="1"/>
    <col min="7662" max="7662" width="13.85546875" style="7" customWidth="1"/>
    <col min="7663" max="7667" width="8.5703125" style="7" customWidth="1"/>
    <col min="7668" max="7668" width="2.85546875" style="7"/>
    <col min="7669" max="7669" width="13.85546875" style="7" customWidth="1"/>
    <col min="7670" max="7670" width="15.140625" style="7" bestFit="1" customWidth="1"/>
    <col min="7671" max="7671" width="5.140625" style="7" bestFit="1" customWidth="1"/>
    <col min="7672" max="7672" width="8.5703125" style="7" customWidth="1"/>
    <col min="7673" max="7673" width="15.7109375" style="7" bestFit="1" customWidth="1"/>
    <col min="7674" max="7674" width="15.7109375" style="7" customWidth="1"/>
    <col min="7675" max="7675" width="15.28515625" style="7" customWidth="1"/>
    <col min="7676" max="7676" width="5.140625" style="7" customWidth="1"/>
    <col min="7677" max="7677" width="10.5703125" style="7" customWidth="1"/>
    <col min="7678" max="7678" width="5.140625" style="7" customWidth="1"/>
    <col min="7679" max="7679" width="15.7109375" style="7" customWidth="1"/>
    <col min="7680" max="7681" width="12.5703125" style="7" customWidth="1"/>
    <col min="7682" max="7682" width="5.140625" style="7" customWidth="1"/>
    <col min="7683" max="7683" width="10.5703125" style="7" customWidth="1"/>
    <col min="7684" max="7685" width="15.7109375" style="7" customWidth="1"/>
    <col min="7686" max="7686" width="13.28515625" style="7" customWidth="1"/>
    <col min="7687" max="7687" width="16.140625" style="7" customWidth="1"/>
    <col min="7688" max="7688" width="5.140625" style="7" bestFit="1" customWidth="1"/>
    <col min="7689" max="7689" width="10.5703125" style="7" bestFit="1" customWidth="1"/>
    <col min="7690" max="7690" width="15.7109375" style="7" customWidth="1"/>
    <col min="7691" max="7691" width="13.28515625" style="7" bestFit="1" customWidth="1"/>
    <col min="7692" max="7692" width="12.5703125" style="7" customWidth="1"/>
    <col min="7693" max="7698" width="13.7109375" style="7" customWidth="1"/>
    <col min="7699" max="7700" width="8.5703125" style="7" customWidth="1"/>
    <col min="7701" max="7701" width="10.7109375" style="7" customWidth="1"/>
    <col min="7702" max="7705" width="8.5703125" style="7" customWidth="1"/>
    <col min="7706" max="7916" width="2.85546875" style="7"/>
    <col min="7917" max="7917" width="13.7109375" style="7" customWidth="1"/>
    <col min="7918" max="7918" width="13.85546875" style="7" customWidth="1"/>
    <col min="7919" max="7923" width="8.5703125" style="7" customWidth="1"/>
    <col min="7924" max="7924" width="2.85546875" style="7"/>
    <col min="7925" max="7925" width="13.85546875" style="7" customWidth="1"/>
    <col min="7926" max="7926" width="15.140625" style="7" bestFit="1" customWidth="1"/>
    <col min="7927" max="7927" width="5.140625" style="7" bestFit="1" customWidth="1"/>
    <col min="7928" max="7928" width="8.5703125" style="7" customWidth="1"/>
    <col min="7929" max="7929" width="15.7109375" style="7" bestFit="1" customWidth="1"/>
    <col min="7930" max="7930" width="15.7109375" style="7" customWidth="1"/>
    <col min="7931" max="7931" width="15.28515625" style="7" customWidth="1"/>
    <col min="7932" max="7932" width="5.140625" style="7" customWidth="1"/>
    <col min="7933" max="7933" width="10.5703125" style="7" customWidth="1"/>
    <col min="7934" max="7934" width="5.140625" style="7" customWidth="1"/>
    <col min="7935" max="7935" width="15.7109375" style="7" customWidth="1"/>
    <col min="7936" max="7937" width="12.5703125" style="7" customWidth="1"/>
    <col min="7938" max="7938" width="5.140625" style="7" customWidth="1"/>
    <col min="7939" max="7939" width="10.5703125" style="7" customWidth="1"/>
    <col min="7940" max="7941" width="15.7109375" style="7" customWidth="1"/>
    <col min="7942" max="7942" width="13.28515625" style="7" customWidth="1"/>
    <col min="7943" max="7943" width="16.140625" style="7" customWidth="1"/>
    <col min="7944" max="7944" width="5.140625" style="7" bestFit="1" customWidth="1"/>
    <col min="7945" max="7945" width="10.5703125" style="7" bestFit="1" customWidth="1"/>
    <col min="7946" max="7946" width="15.7109375" style="7" customWidth="1"/>
    <col min="7947" max="7947" width="13.28515625" style="7" bestFit="1" customWidth="1"/>
    <col min="7948" max="7948" width="12.5703125" style="7" customWidth="1"/>
    <col min="7949" max="7954" width="13.7109375" style="7" customWidth="1"/>
    <col min="7955" max="7956" width="8.5703125" style="7" customWidth="1"/>
    <col min="7957" max="7957" width="10.7109375" style="7" customWidth="1"/>
    <col min="7958" max="7961" width="8.5703125" style="7" customWidth="1"/>
    <col min="7962" max="8172" width="2.85546875" style="7"/>
    <col min="8173" max="8173" width="13.7109375" style="7" customWidth="1"/>
    <col min="8174" max="8174" width="13.85546875" style="7" customWidth="1"/>
    <col min="8175" max="8179" width="8.5703125" style="7" customWidth="1"/>
    <col min="8180" max="8180" width="2.85546875" style="7"/>
    <col min="8181" max="8181" width="13.85546875" style="7" customWidth="1"/>
    <col min="8182" max="8182" width="15.140625" style="7" bestFit="1" customWidth="1"/>
    <col min="8183" max="8183" width="5.140625" style="7" bestFit="1" customWidth="1"/>
    <col min="8184" max="8184" width="8.5703125" style="7" customWidth="1"/>
    <col min="8185" max="8185" width="15.7109375" style="7" bestFit="1" customWidth="1"/>
    <col min="8186" max="8186" width="15.7109375" style="7" customWidth="1"/>
    <col min="8187" max="8187" width="15.28515625" style="7" customWidth="1"/>
    <col min="8188" max="8188" width="5.140625" style="7" customWidth="1"/>
    <col min="8189" max="8189" width="10.5703125" style="7" customWidth="1"/>
    <col min="8190" max="8190" width="5.140625" style="7" customWidth="1"/>
    <col min="8191" max="8191" width="15.7109375" style="7" customWidth="1"/>
    <col min="8192" max="8193" width="12.5703125" style="7" customWidth="1"/>
    <col min="8194" max="8194" width="5.140625" style="7" customWidth="1"/>
    <col min="8195" max="8195" width="10.5703125" style="7" customWidth="1"/>
    <col min="8196" max="8197" width="15.7109375" style="7" customWidth="1"/>
    <col min="8198" max="8198" width="13.28515625" style="7" customWidth="1"/>
    <col min="8199" max="8199" width="16.140625" style="7" customWidth="1"/>
    <col min="8200" max="8200" width="5.140625" style="7" bestFit="1" customWidth="1"/>
    <col min="8201" max="8201" width="10.5703125" style="7" bestFit="1" customWidth="1"/>
    <col min="8202" max="8202" width="15.7109375" style="7" customWidth="1"/>
    <col min="8203" max="8203" width="13.28515625" style="7" bestFit="1" customWidth="1"/>
    <col min="8204" max="8204" width="12.5703125" style="7" customWidth="1"/>
    <col min="8205" max="8210" width="13.7109375" style="7" customWidth="1"/>
    <col min="8211" max="8212" width="8.5703125" style="7" customWidth="1"/>
    <col min="8213" max="8213" width="10.7109375" style="7" customWidth="1"/>
    <col min="8214" max="8217" width="8.5703125" style="7" customWidth="1"/>
    <col min="8218" max="8428" width="2.85546875" style="7"/>
    <col min="8429" max="8429" width="13.7109375" style="7" customWidth="1"/>
    <col min="8430" max="8430" width="13.85546875" style="7" customWidth="1"/>
    <col min="8431" max="8435" width="8.5703125" style="7" customWidth="1"/>
    <col min="8436" max="8436" width="2.85546875" style="7"/>
    <col min="8437" max="8437" width="13.85546875" style="7" customWidth="1"/>
    <col min="8438" max="8438" width="15.140625" style="7" bestFit="1" customWidth="1"/>
    <col min="8439" max="8439" width="5.140625" style="7" bestFit="1" customWidth="1"/>
    <col min="8440" max="8440" width="8.5703125" style="7" customWidth="1"/>
    <col min="8441" max="8441" width="15.7109375" style="7" bestFit="1" customWidth="1"/>
    <col min="8442" max="8442" width="15.7109375" style="7" customWidth="1"/>
    <col min="8443" max="8443" width="15.28515625" style="7" customWidth="1"/>
    <col min="8444" max="8444" width="5.140625" style="7" customWidth="1"/>
    <col min="8445" max="8445" width="10.5703125" style="7" customWidth="1"/>
    <col min="8446" max="8446" width="5.140625" style="7" customWidth="1"/>
    <col min="8447" max="8447" width="15.7109375" style="7" customWidth="1"/>
    <col min="8448" max="8449" width="12.5703125" style="7" customWidth="1"/>
    <col min="8450" max="8450" width="5.140625" style="7" customWidth="1"/>
    <col min="8451" max="8451" width="10.5703125" style="7" customWidth="1"/>
    <col min="8452" max="8453" width="15.7109375" style="7" customWidth="1"/>
    <col min="8454" max="8454" width="13.28515625" style="7" customWidth="1"/>
    <col min="8455" max="8455" width="16.140625" style="7" customWidth="1"/>
    <col min="8456" max="8456" width="5.140625" style="7" bestFit="1" customWidth="1"/>
    <col min="8457" max="8457" width="10.5703125" style="7" bestFit="1" customWidth="1"/>
    <col min="8458" max="8458" width="15.7109375" style="7" customWidth="1"/>
    <col min="8459" max="8459" width="13.28515625" style="7" bestFit="1" customWidth="1"/>
    <col min="8460" max="8460" width="12.5703125" style="7" customWidth="1"/>
    <col min="8461" max="8466" width="13.7109375" style="7" customWidth="1"/>
    <col min="8467" max="8468" width="8.5703125" style="7" customWidth="1"/>
    <col min="8469" max="8469" width="10.7109375" style="7" customWidth="1"/>
    <col min="8470" max="8473" width="8.5703125" style="7" customWidth="1"/>
    <col min="8474" max="8684" width="2.85546875" style="7"/>
    <col min="8685" max="8685" width="13.7109375" style="7" customWidth="1"/>
    <col min="8686" max="8686" width="13.85546875" style="7" customWidth="1"/>
    <col min="8687" max="8691" width="8.5703125" style="7" customWidth="1"/>
    <col min="8692" max="8692" width="2.85546875" style="7"/>
    <col min="8693" max="8693" width="13.85546875" style="7" customWidth="1"/>
    <col min="8694" max="8694" width="15.140625" style="7" bestFit="1" customWidth="1"/>
    <col min="8695" max="8695" width="5.140625" style="7" bestFit="1" customWidth="1"/>
    <col min="8696" max="8696" width="8.5703125" style="7" customWidth="1"/>
    <col min="8697" max="8697" width="15.7109375" style="7" bestFit="1" customWidth="1"/>
    <col min="8698" max="8698" width="15.7109375" style="7" customWidth="1"/>
    <col min="8699" max="8699" width="15.28515625" style="7" customWidth="1"/>
    <col min="8700" max="8700" width="5.140625" style="7" customWidth="1"/>
    <col min="8701" max="8701" width="10.5703125" style="7" customWidth="1"/>
    <col min="8702" max="8702" width="5.140625" style="7" customWidth="1"/>
    <col min="8703" max="8703" width="15.7109375" style="7" customWidth="1"/>
    <col min="8704" max="8705" width="12.5703125" style="7" customWidth="1"/>
    <col min="8706" max="8706" width="5.140625" style="7" customWidth="1"/>
    <col min="8707" max="8707" width="10.5703125" style="7" customWidth="1"/>
    <col min="8708" max="8709" width="15.7109375" style="7" customWidth="1"/>
    <col min="8710" max="8710" width="13.28515625" style="7" customWidth="1"/>
    <col min="8711" max="8711" width="16.140625" style="7" customWidth="1"/>
    <col min="8712" max="8712" width="5.140625" style="7" bestFit="1" customWidth="1"/>
    <col min="8713" max="8713" width="10.5703125" style="7" bestFit="1" customWidth="1"/>
    <col min="8714" max="8714" width="15.7109375" style="7" customWidth="1"/>
    <col min="8715" max="8715" width="13.28515625" style="7" bestFit="1" customWidth="1"/>
    <col min="8716" max="8716" width="12.5703125" style="7" customWidth="1"/>
    <col min="8717" max="8722" width="13.7109375" style="7" customWidth="1"/>
    <col min="8723" max="8724" width="8.5703125" style="7" customWidth="1"/>
    <col min="8725" max="8725" width="10.7109375" style="7" customWidth="1"/>
    <col min="8726" max="8729" width="8.5703125" style="7" customWidth="1"/>
    <col min="8730" max="8940" width="2.85546875" style="7"/>
    <col min="8941" max="8941" width="13.7109375" style="7" customWidth="1"/>
    <col min="8942" max="8942" width="13.85546875" style="7" customWidth="1"/>
    <col min="8943" max="8947" width="8.5703125" style="7" customWidth="1"/>
    <col min="8948" max="8948" width="2.85546875" style="7"/>
    <col min="8949" max="8949" width="13.85546875" style="7" customWidth="1"/>
    <col min="8950" max="8950" width="15.140625" style="7" bestFit="1" customWidth="1"/>
    <col min="8951" max="8951" width="5.140625" style="7" bestFit="1" customWidth="1"/>
    <col min="8952" max="8952" width="8.5703125" style="7" customWidth="1"/>
    <col min="8953" max="8953" width="15.7109375" style="7" bestFit="1" customWidth="1"/>
    <col min="8954" max="8954" width="15.7109375" style="7" customWidth="1"/>
    <col min="8955" max="8955" width="15.28515625" style="7" customWidth="1"/>
    <col min="8956" max="8956" width="5.140625" style="7" customWidth="1"/>
    <col min="8957" max="8957" width="10.5703125" style="7" customWidth="1"/>
    <col min="8958" max="8958" width="5.140625" style="7" customWidth="1"/>
    <col min="8959" max="8959" width="15.7109375" style="7" customWidth="1"/>
    <col min="8960" max="8961" width="12.5703125" style="7" customWidth="1"/>
    <col min="8962" max="8962" width="5.140625" style="7" customWidth="1"/>
    <col min="8963" max="8963" width="10.5703125" style="7" customWidth="1"/>
    <col min="8964" max="8965" width="15.7109375" style="7" customWidth="1"/>
    <col min="8966" max="8966" width="13.28515625" style="7" customWidth="1"/>
    <col min="8967" max="8967" width="16.140625" style="7" customWidth="1"/>
    <col min="8968" max="8968" width="5.140625" style="7" bestFit="1" customWidth="1"/>
    <col min="8969" max="8969" width="10.5703125" style="7" bestFit="1" customWidth="1"/>
    <col min="8970" max="8970" width="15.7109375" style="7" customWidth="1"/>
    <col min="8971" max="8971" width="13.28515625" style="7" bestFit="1" customWidth="1"/>
    <col min="8972" max="8972" width="12.5703125" style="7" customWidth="1"/>
    <col min="8973" max="8978" width="13.7109375" style="7" customWidth="1"/>
    <col min="8979" max="8980" width="8.5703125" style="7" customWidth="1"/>
    <col min="8981" max="8981" width="10.7109375" style="7" customWidth="1"/>
    <col min="8982" max="8985" width="8.5703125" style="7" customWidth="1"/>
    <col min="8986" max="9196" width="2.85546875" style="7"/>
    <col min="9197" max="9197" width="13.7109375" style="7" customWidth="1"/>
    <col min="9198" max="9198" width="13.85546875" style="7" customWidth="1"/>
    <col min="9199" max="9203" width="8.5703125" style="7" customWidth="1"/>
    <col min="9204" max="9204" width="2.85546875" style="7"/>
    <col min="9205" max="9205" width="13.85546875" style="7" customWidth="1"/>
    <col min="9206" max="9206" width="15.140625" style="7" bestFit="1" customWidth="1"/>
    <col min="9207" max="9207" width="5.140625" style="7" bestFit="1" customWidth="1"/>
    <col min="9208" max="9208" width="8.5703125" style="7" customWidth="1"/>
    <col min="9209" max="9209" width="15.7109375" style="7" bestFit="1" customWidth="1"/>
    <col min="9210" max="9210" width="15.7109375" style="7" customWidth="1"/>
    <col min="9211" max="9211" width="15.28515625" style="7" customWidth="1"/>
    <col min="9212" max="9212" width="5.140625" style="7" customWidth="1"/>
    <col min="9213" max="9213" width="10.5703125" style="7" customWidth="1"/>
    <col min="9214" max="9214" width="5.140625" style="7" customWidth="1"/>
    <col min="9215" max="9215" width="15.7109375" style="7" customWidth="1"/>
    <col min="9216" max="9217" width="12.5703125" style="7" customWidth="1"/>
    <col min="9218" max="9218" width="5.140625" style="7" customWidth="1"/>
    <col min="9219" max="9219" width="10.5703125" style="7" customWidth="1"/>
    <col min="9220" max="9221" width="15.7109375" style="7" customWidth="1"/>
    <col min="9222" max="9222" width="13.28515625" style="7" customWidth="1"/>
    <col min="9223" max="9223" width="16.140625" style="7" customWidth="1"/>
    <col min="9224" max="9224" width="5.140625" style="7" bestFit="1" customWidth="1"/>
    <col min="9225" max="9225" width="10.5703125" style="7" bestFit="1" customWidth="1"/>
    <col min="9226" max="9226" width="15.7109375" style="7" customWidth="1"/>
    <col min="9227" max="9227" width="13.28515625" style="7" bestFit="1" customWidth="1"/>
    <col min="9228" max="9228" width="12.5703125" style="7" customWidth="1"/>
    <col min="9229" max="9234" width="13.7109375" style="7" customWidth="1"/>
    <col min="9235" max="9236" width="8.5703125" style="7" customWidth="1"/>
    <col min="9237" max="9237" width="10.7109375" style="7" customWidth="1"/>
    <col min="9238" max="9241" width="8.5703125" style="7" customWidth="1"/>
    <col min="9242" max="9452" width="2.85546875" style="7"/>
    <col min="9453" max="9453" width="13.7109375" style="7" customWidth="1"/>
    <col min="9454" max="9454" width="13.85546875" style="7" customWidth="1"/>
    <col min="9455" max="9459" width="8.5703125" style="7" customWidth="1"/>
    <col min="9460" max="9460" width="2.85546875" style="7"/>
    <col min="9461" max="9461" width="13.85546875" style="7" customWidth="1"/>
    <col min="9462" max="9462" width="15.140625" style="7" bestFit="1" customWidth="1"/>
    <col min="9463" max="9463" width="5.140625" style="7" bestFit="1" customWidth="1"/>
    <col min="9464" max="9464" width="8.5703125" style="7" customWidth="1"/>
    <col min="9465" max="9465" width="15.7109375" style="7" bestFit="1" customWidth="1"/>
    <col min="9466" max="9466" width="15.7109375" style="7" customWidth="1"/>
    <col min="9467" max="9467" width="15.28515625" style="7" customWidth="1"/>
    <col min="9468" max="9468" width="5.140625" style="7" customWidth="1"/>
    <col min="9469" max="9469" width="10.5703125" style="7" customWidth="1"/>
    <col min="9470" max="9470" width="5.140625" style="7" customWidth="1"/>
    <col min="9471" max="9471" width="15.7109375" style="7" customWidth="1"/>
    <col min="9472" max="9473" width="12.5703125" style="7" customWidth="1"/>
    <col min="9474" max="9474" width="5.140625" style="7" customWidth="1"/>
    <col min="9475" max="9475" width="10.5703125" style="7" customWidth="1"/>
    <col min="9476" max="9477" width="15.7109375" style="7" customWidth="1"/>
    <col min="9478" max="9478" width="13.28515625" style="7" customWidth="1"/>
    <col min="9479" max="9479" width="16.140625" style="7" customWidth="1"/>
    <col min="9480" max="9480" width="5.140625" style="7" bestFit="1" customWidth="1"/>
    <col min="9481" max="9481" width="10.5703125" style="7" bestFit="1" customWidth="1"/>
    <col min="9482" max="9482" width="15.7109375" style="7" customWidth="1"/>
    <col min="9483" max="9483" width="13.28515625" style="7" bestFit="1" customWidth="1"/>
    <col min="9484" max="9484" width="12.5703125" style="7" customWidth="1"/>
    <col min="9485" max="9490" width="13.7109375" style="7" customWidth="1"/>
    <col min="9491" max="9492" width="8.5703125" style="7" customWidth="1"/>
    <col min="9493" max="9493" width="10.7109375" style="7" customWidth="1"/>
    <col min="9494" max="9497" width="8.5703125" style="7" customWidth="1"/>
    <col min="9498" max="9708" width="2.85546875" style="7"/>
    <col min="9709" max="9709" width="13.7109375" style="7" customWidth="1"/>
    <col min="9710" max="9710" width="13.85546875" style="7" customWidth="1"/>
    <col min="9711" max="9715" width="8.5703125" style="7" customWidth="1"/>
    <col min="9716" max="9716" width="2.85546875" style="7"/>
    <col min="9717" max="9717" width="13.85546875" style="7" customWidth="1"/>
    <col min="9718" max="9718" width="15.140625" style="7" bestFit="1" customWidth="1"/>
    <col min="9719" max="9719" width="5.140625" style="7" bestFit="1" customWidth="1"/>
    <col min="9720" max="9720" width="8.5703125" style="7" customWidth="1"/>
    <col min="9721" max="9721" width="15.7109375" style="7" bestFit="1" customWidth="1"/>
    <col min="9722" max="9722" width="15.7109375" style="7" customWidth="1"/>
    <col min="9723" max="9723" width="15.28515625" style="7" customWidth="1"/>
    <col min="9724" max="9724" width="5.140625" style="7" customWidth="1"/>
    <col min="9725" max="9725" width="10.5703125" style="7" customWidth="1"/>
    <col min="9726" max="9726" width="5.140625" style="7" customWidth="1"/>
    <col min="9727" max="9727" width="15.7109375" style="7" customWidth="1"/>
    <col min="9728" max="9729" width="12.5703125" style="7" customWidth="1"/>
    <col min="9730" max="9730" width="5.140625" style="7" customWidth="1"/>
    <col min="9731" max="9731" width="10.5703125" style="7" customWidth="1"/>
    <col min="9732" max="9733" width="15.7109375" style="7" customWidth="1"/>
    <col min="9734" max="9734" width="13.28515625" style="7" customWidth="1"/>
    <col min="9735" max="9735" width="16.140625" style="7" customWidth="1"/>
    <col min="9736" max="9736" width="5.140625" style="7" bestFit="1" customWidth="1"/>
    <col min="9737" max="9737" width="10.5703125" style="7" bestFit="1" customWidth="1"/>
    <col min="9738" max="9738" width="15.7109375" style="7" customWidth="1"/>
    <col min="9739" max="9739" width="13.28515625" style="7" bestFit="1" customWidth="1"/>
    <col min="9740" max="9740" width="12.5703125" style="7" customWidth="1"/>
    <col min="9741" max="9746" width="13.7109375" style="7" customWidth="1"/>
    <col min="9747" max="9748" width="8.5703125" style="7" customWidth="1"/>
    <col min="9749" max="9749" width="10.7109375" style="7" customWidth="1"/>
    <col min="9750" max="9753" width="8.5703125" style="7" customWidth="1"/>
    <col min="9754" max="9964" width="2.85546875" style="7"/>
    <col min="9965" max="9965" width="13.7109375" style="7" customWidth="1"/>
    <col min="9966" max="9966" width="13.85546875" style="7" customWidth="1"/>
    <col min="9967" max="9971" width="8.5703125" style="7" customWidth="1"/>
    <col min="9972" max="9972" width="2.85546875" style="7"/>
    <col min="9973" max="9973" width="13.85546875" style="7" customWidth="1"/>
    <col min="9974" max="9974" width="15.140625" style="7" bestFit="1" customWidth="1"/>
    <col min="9975" max="9975" width="5.140625" style="7" bestFit="1" customWidth="1"/>
    <col min="9976" max="9976" width="8.5703125" style="7" customWidth="1"/>
    <col min="9977" max="9977" width="15.7109375" style="7" bestFit="1" customWidth="1"/>
    <col min="9978" max="9978" width="15.7109375" style="7" customWidth="1"/>
    <col min="9979" max="9979" width="15.28515625" style="7" customWidth="1"/>
    <col min="9980" max="9980" width="5.140625" style="7" customWidth="1"/>
    <col min="9981" max="9981" width="10.5703125" style="7" customWidth="1"/>
    <col min="9982" max="9982" width="5.140625" style="7" customWidth="1"/>
    <col min="9983" max="9983" width="15.7109375" style="7" customWidth="1"/>
    <col min="9984" max="9985" width="12.5703125" style="7" customWidth="1"/>
    <col min="9986" max="9986" width="5.140625" style="7" customWidth="1"/>
    <col min="9987" max="9987" width="10.5703125" style="7" customWidth="1"/>
    <col min="9988" max="9989" width="15.7109375" style="7" customWidth="1"/>
    <col min="9990" max="9990" width="13.28515625" style="7" customWidth="1"/>
    <col min="9991" max="9991" width="16.140625" style="7" customWidth="1"/>
    <col min="9992" max="9992" width="5.140625" style="7" bestFit="1" customWidth="1"/>
    <col min="9993" max="9993" width="10.5703125" style="7" bestFit="1" customWidth="1"/>
    <col min="9994" max="9994" width="15.7109375" style="7" customWidth="1"/>
    <col min="9995" max="9995" width="13.28515625" style="7" bestFit="1" customWidth="1"/>
    <col min="9996" max="9996" width="12.5703125" style="7" customWidth="1"/>
    <col min="9997" max="10002" width="13.7109375" style="7" customWidth="1"/>
    <col min="10003" max="10004" width="8.5703125" style="7" customWidth="1"/>
    <col min="10005" max="10005" width="10.7109375" style="7" customWidth="1"/>
    <col min="10006" max="10009" width="8.5703125" style="7" customWidth="1"/>
    <col min="10010" max="10220" width="2.85546875" style="7"/>
    <col min="10221" max="10221" width="13.7109375" style="7" customWidth="1"/>
    <col min="10222" max="10222" width="13.85546875" style="7" customWidth="1"/>
    <col min="10223" max="10227" width="8.5703125" style="7" customWidth="1"/>
    <col min="10228" max="10228" width="2.85546875" style="7"/>
    <col min="10229" max="10229" width="13.85546875" style="7" customWidth="1"/>
    <col min="10230" max="10230" width="15.140625" style="7" bestFit="1" customWidth="1"/>
    <col min="10231" max="10231" width="5.140625" style="7" bestFit="1" customWidth="1"/>
    <col min="10232" max="10232" width="8.5703125" style="7" customWidth="1"/>
    <col min="10233" max="10233" width="15.7109375" style="7" bestFit="1" customWidth="1"/>
    <col min="10234" max="10234" width="15.7109375" style="7" customWidth="1"/>
    <col min="10235" max="10235" width="15.28515625" style="7" customWidth="1"/>
    <col min="10236" max="10236" width="5.140625" style="7" customWidth="1"/>
    <col min="10237" max="10237" width="10.5703125" style="7" customWidth="1"/>
    <col min="10238" max="10238" width="5.140625" style="7" customWidth="1"/>
    <col min="10239" max="10239" width="15.7109375" style="7" customWidth="1"/>
    <col min="10240" max="10241" width="12.5703125" style="7" customWidth="1"/>
    <col min="10242" max="10242" width="5.140625" style="7" customWidth="1"/>
    <col min="10243" max="10243" width="10.5703125" style="7" customWidth="1"/>
    <col min="10244" max="10245" width="15.7109375" style="7" customWidth="1"/>
    <col min="10246" max="10246" width="13.28515625" style="7" customWidth="1"/>
    <col min="10247" max="10247" width="16.140625" style="7" customWidth="1"/>
    <col min="10248" max="10248" width="5.140625" style="7" bestFit="1" customWidth="1"/>
    <col min="10249" max="10249" width="10.5703125" style="7" bestFit="1" customWidth="1"/>
    <col min="10250" max="10250" width="15.7109375" style="7" customWidth="1"/>
    <col min="10251" max="10251" width="13.28515625" style="7" bestFit="1" customWidth="1"/>
    <col min="10252" max="10252" width="12.5703125" style="7" customWidth="1"/>
    <col min="10253" max="10258" width="13.7109375" style="7" customWidth="1"/>
    <col min="10259" max="10260" width="8.5703125" style="7" customWidth="1"/>
    <col min="10261" max="10261" width="10.7109375" style="7" customWidth="1"/>
    <col min="10262" max="10265" width="8.5703125" style="7" customWidth="1"/>
    <col min="10266" max="10476" width="2.85546875" style="7"/>
    <col min="10477" max="10477" width="13.7109375" style="7" customWidth="1"/>
    <col min="10478" max="10478" width="13.85546875" style="7" customWidth="1"/>
    <col min="10479" max="10483" width="8.5703125" style="7" customWidth="1"/>
    <col min="10484" max="10484" width="2.85546875" style="7"/>
    <col min="10485" max="10485" width="13.85546875" style="7" customWidth="1"/>
    <col min="10486" max="10486" width="15.140625" style="7" bestFit="1" customWidth="1"/>
    <col min="10487" max="10487" width="5.140625" style="7" bestFit="1" customWidth="1"/>
    <col min="10488" max="10488" width="8.5703125" style="7" customWidth="1"/>
    <col min="10489" max="10489" width="15.7109375" style="7" bestFit="1" customWidth="1"/>
    <col min="10490" max="10490" width="15.7109375" style="7" customWidth="1"/>
    <col min="10491" max="10491" width="15.28515625" style="7" customWidth="1"/>
    <col min="10492" max="10492" width="5.140625" style="7" customWidth="1"/>
    <col min="10493" max="10493" width="10.5703125" style="7" customWidth="1"/>
    <col min="10494" max="10494" width="5.140625" style="7" customWidth="1"/>
    <col min="10495" max="10495" width="15.7109375" style="7" customWidth="1"/>
    <col min="10496" max="10497" width="12.5703125" style="7" customWidth="1"/>
    <col min="10498" max="10498" width="5.140625" style="7" customWidth="1"/>
    <col min="10499" max="10499" width="10.5703125" style="7" customWidth="1"/>
    <col min="10500" max="10501" width="15.7109375" style="7" customWidth="1"/>
    <col min="10502" max="10502" width="13.28515625" style="7" customWidth="1"/>
    <col min="10503" max="10503" width="16.140625" style="7" customWidth="1"/>
    <col min="10504" max="10504" width="5.140625" style="7" bestFit="1" customWidth="1"/>
    <col min="10505" max="10505" width="10.5703125" style="7" bestFit="1" customWidth="1"/>
    <col min="10506" max="10506" width="15.7109375" style="7" customWidth="1"/>
    <col min="10507" max="10507" width="13.28515625" style="7" bestFit="1" customWidth="1"/>
    <col min="10508" max="10508" width="12.5703125" style="7" customWidth="1"/>
    <col min="10509" max="10514" width="13.7109375" style="7" customWidth="1"/>
    <col min="10515" max="10516" width="8.5703125" style="7" customWidth="1"/>
    <col min="10517" max="10517" width="10.7109375" style="7" customWidth="1"/>
    <col min="10518" max="10521" width="8.5703125" style="7" customWidth="1"/>
    <col min="10522" max="10732" width="2.85546875" style="7"/>
    <col min="10733" max="10733" width="13.7109375" style="7" customWidth="1"/>
    <col min="10734" max="10734" width="13.85546875" style="7" customWidth="1"/>
    <col min="10735" max="10739" width="8.5703125" style="7" customWidth="1"/>
    <col min="10740" max="10740" width="2.85546875" style="7"/>
    <col min="10741" max="10741" width="13.85546875" style="7" customWidth="1"/>
    <col min="10742" max="10742" width="15.140625" style="7" bestFit="1" customWidth="1"/>
    <col min="10743" max="10743" width="5.140625" style="7" bestFit="1" customWidth="1"/>
    <col min="10744" max="10744" width="8.5703125" style="7" customWidth="1"/>
    <col min="10745" max="10745" width="15.7109375" style="7" bestFit="1" customWidth="1"/>
    <col min="10746" max="10746" width="15.7109375" style="7" customWidth="1"/>
    <col min="10747" max="10747" width="15.28515625" style="7" customWidth="1"/>
    <col min="10748" max="10748" width="5.140625" style="7" customWidth="1"/>
    <col min="10749" max="10749" width="10.5703125" style="7" customWidth="1"/>
    <col min="10750" max="10750" width="5.140625" style="7" customWidth="1"/>
    <col min="10751" max="10751" width="15.7109375" style="7" customWidth="1"/>
    <col min="10752" max="10753" width="12.5703125" style="7" customWidth="1"/>
    <col min="10754" max="10754" width="5.140625" style="7" customWidth="1"/>
    <col min="10755" max="10755" width="10.5703125" style="7" customWidth="1"/>
    <col min="10756" max="10757" width="15.7109375" style="7" customWidth="1"/>
    <col min="10758" max="10758" width="13.28515625" style="7" customWidth="1"/>
    <col min="10759" max="10759" width="16.140625" style="7" customWidth="1"/>
    <col min="10760" max="10760" width="5.140625" style="7" bestFit="1" customWidth="1"/>
    <col min="10761" max="10761" width="10.5703125" style="7" bestFit="1" customWidth="1"/>
    <col min="10762" max="10762" width="15.7109375" style="7" customWidth="1"/>
    <col min="10763" max="10763" width="13.28515625" style="7" bestFit="1" customWidth="1"/>
    <col min="10764" max="10764" width="12.5703125" style="7" customWidth="1"/>
    <col min="10765" max="10770" width="13.7109375" style="7" customWidth="1"/>
    <col min="10771" max="10772" width="8.5703125" style="7" customWidth="1"/>
    <col min="10773" max="10773" width="10.7109375" style="7" customWidth="1"/>
    <col min="10774" max="10777" width="8.5703125" style="7" customWidth="1"/>
    <col min="10778" max="10988" width="2.85546875" style="7"/>
    <col min="10989" max="10989" width="13.7109375" style="7" customWidth="1"/>
    <col min="10990" max="10990" width="13.85546875" style="7" customWidth="1"/>
    <col min="10991" max="10995" width="8.5703125" style="7" customWidth="1"/>
    <col min="10996" max="10996" width="2.85546875" style="7"/>
    <col min="10997" max="10997" width="13.85546875" style="7" customWidth="1"/>
    <col min="10998" max="10998" width="15.140625" style="7" bestFit="1" customWidth="1"/>
    <col min="10999" max="10999" width="5.140625" style="7" bestFit="1" customWidth="1"/>
    <col min="11000" max="11000" width="8.5703125" style="7" customWidth="1"/>
    <col min="11001" max="11001" width="15.7109375" style="7" bestFit="1" customWidth="1"/>
    <col min="11002" max="11002" width="15.7109375" style="7" customWidth="1"/>
    <col min="11003" max="11003" width="15.28515625" style="7" customWidth="1"/>
    <col min="11004" max="11004" width="5.140625" style="7" customWidth="1"/>
    <col min="11005" max="11005" width="10.5703125" style="7" customWidth="1"/>
    <col min="11006" max="11006" width="5.140625" style="7" customWidth="1"/>
    <col min="11007" max="11007" width="15.7109375" style="7" customWidth="1"/>
    <col min="11008" max="11009" width="12.5703125" style="7" customWidth="1"/>
    <col min="11010" max="11010" width="5.140625" style="7" customWidth="1"/>
    <col min="11011" max="11011" width="10.5703125" style="7" customWidth="1"/>
    <col min="11012" max="11013" width="15.7109375" style="7" customWidth="1"/>
    <col min="11014" max="11014" width="13.28515625" style="7" customWidth="1"/>
    <col min="11015" max="11015" width="16.140625" style="7" customWidth="1"/>
    <col min="11016" max="11016" width="5.140625" style="7" bestFit="1" customWidth="1"/>
    <col min="11017" max="11017" width="10.5703125" style="7" bestFit="1" customWidth="1"/>
    <col min="11018" max="11018" width="15.7109375" style="7" customWidth="1"/>
    <col min="11019" max="11019" width="13.28515625" style="7" bestFit="1" customWidth="1"/>
    <col min="11020" max="11020" width="12.5703125" style="7" customWidth="1"/>
    <col min="11021" max="11026" width="13.7109375" style="7" customWidth="1"/>
    <col min="11027" max="11028" width="8.5703125" style="7" customWidth="1"/>
    <col min="11029" max="11029" width="10.7109375" style="7" customWidth="1"/>
    <col min="11030" max="11033" width="8.5703125" style="7" customWidth="1"/>
    <col min="11034" max="11244" width="2.85546875" style="7"/>
    <col min="11245" max="11245" width="13.7109375" style="7" customWidth="1"/>
    <col min="11246" max="11246" width="13.85546875" style="7" customWidth="1"/>
    <col min="11247" max="11251" width="8.5703125" style="7" customWidth="1"/>
    <col min="11252" max="11252" width="2.85546875" style="7"/>
    <col min="11253" max="11253" width="13.85546875" style="7" customWidth="1"/>
    <col min="11254" max="11254" width="15.140625" style="7" bestFit="1" customWidth="1"/>
    <col min="11255" max="11255" width="5.140625" style="7" bestFit="1" customWidth="1"/>
    <col min="11256" max="11256" width="8.5703125" style="7" customWidth="1"/>
    <col min="11257" max="11257" width="15.7109375" style="7" bestFit="1" customWidth="1"/>
    <col min="11258" max="11258" width="15.7109375" style="7" customWidth="1"/>
    <col min="11259" max="11259" width="15.28515625" style="7" customWidth="1"/>
    <col min="11260" max="11260" width="5.140625" style="7" customWidth="1"/>
    <col min="11261" max="11261" width="10.5703125" style="7" customWidth="1"/>
    <col min="11262" max="11262" width="5.140625" style="7" customWidth="1"/>
    <col min="11263" max="11263" width="15.7109375" style="7" customWidth="1"/>
    <col min="11264" max="11265" width="12.5703125" style="7" customWidth="1"/>
    <col min="11266" max="11266" width="5.140625" style="7" customWidth="1"/>
    <col min="11267" max="11267" width="10.5703125" style="7" customWidth="1"/>
    <col min="11268" max="11269" width="15.7109375" style="7" customWidth="1"/>
    <col min="11270" max="11270" width="13.28515625" style="7" customWidth="1"/>
    <col min="11271" max="11271" width="16.140625" style="7" customWidth="1"/>
    <col min="11272" max="11272" width="5.140625" style="7" bestFit="1" customWidth="1"/>
    <col min="11273" max="11273" width="10.5703125" style="7" bestFit="1" customWidth="1"/>
    <col min="11274" max="11274" width="15.7109375" style="7" customWidth="1"/>
    <col min="11275" max="11275" width="13.28515625" style="7" bestFit="1" customWidth="1"/>
    <col min="11276" max="11276" width="12.5703125" style="7" customWidth="1"/>
    <col min="11277" max="11282" width="13.7109375" style="7" customWidth="1"/>
    <col min="11283" max="11284" width="8.5703125" style="7" customWidth="1"/>
    <col min="11285" max="11285" width="10.7109375" style="7" customWidth="1"/>
    <col min="11286" max="11289" width="8.5703125" style="7" customWidth="1"/>
    <col min="11290" max="11500" width="2.85546875" style="7"/>
    <col min="11501" max="11501" width="13.7109375" style="7" customWidth="1"/>
    <col min="11502" max="11502" width="13.85546875" style="7" customWidth="1"/>
    <col min="11503" max="11507" width="8.5703125" style="7" customWidth="1"/>
    <col min="11508" max="11508" width="2.85546875" style="7"/>
    <col min="11509" max="11509" width="13.85546875" style="7" customWidth="1"/>
    <col min="11510" max="11510" width="15.140625" style="7" bestFit="1" customWidth="1"/>
    <col min="11511" max="11511" width="5.140625" style="7" bestFit="1" customWidth="1"/>
    <col min="11512" max="11512" width="8.5703125" style="7" customWidth="1"/>
    <col min="11513" max="11513" width="15.7109375" style="7" bestFit="1" customWidth="1"/>
    <col min="11514" max="11514" width="15.7109375" style="7" customWidth="1"/>
    <col min="11515" max="11515" width="15.28515625" style="7" customWidth="1"/>
    <col min="11516" max="11516" width="5.140625" style="7" customWidth="1"/>
    <col min="11517" max="11517" width="10.5703125" style="7" customWidth="1"/>
    <col min="11518" max="11518" width="5.140625" style="7" customWidth="1"/>
    <col min="11519" max="11519" width="15.7109375" style="7" customWidth="1"/>
    <col min="11520" max="11521" width="12.5703125" style="7" customWidth="1"/>
    <col min="11522" max="11522" width="5.140625" style="7" customWidth="1"/>
    <col min="11523" max="11523" width="10.5703125" style="7" customWidth="1"/>
    <col min="11524" max="11525" width="15.7109375" style="7" customWidth="1"/>
    <col min="11526" max="11526" width="13.28515625" style="7" customWidth="1"/>
    <col min="11527" max="11527" width="16.140625" style="7" customWidth="1"/>
    <col min="11528" max="11528" width="5.140625" style="7" bestFit="1" customWidth="1"/>
    <col min="11529" max="11529" width="10.5703125" style="7" bestFit="1" customWidth="1"/>
    <col min="11530" max="11530" width="15.7109375" style="7" customWidth="1"/>
    <col min="11531" max="11531" width="13.28515625" style="7" bestFit="1" customWidth="1"/>
    <col min="11532" max="11532" width="12.5703125" style="7" customWidth="1"/>
    <col min="11533" max="11538" width="13.7109375" style="7" customWidth="1"/>
    <col min="11539" max="11540" width="8.5703125" style="7" customWidth="1"/>
    <col min="11541" max="11541" width="10.7109375" style="7" customWidth="1"/>
    <col min="11542" max="11545" width="8.5703125" style="7" customWidth="1"/>
    <col min="11546" max="11756" width="2.85546875" style="7"/>
    <col min="11757" max="11757" width="13.7109375" style="7" customWidth="1"/>
    <col min="11758" max="11758" width="13.85546875" style="7" customWidth="1"/>
    <col min="11759" max="11763" width="8.5703125" style="7" customWidth="1"/>
    <col min="11764" max="11764" width="2.85546875" style="7"/>
    <col min="11765" max="11765" width="13.85546875" style="7" customWidth="1"/>
    <col min="11766" max="11766" width="15.140625" style="7" bestFit="1" customWidth="1"/>
    <col min="11767" max="11767" width="5.140625" style="7" bestFit="1" customWidth="1"/>
    <col min="11768" max="11768" width="8.5703125" style="7" customWidth="1"/>
    <col min="11769" max="11769" width="15.7109375" style="7" bestFit="1" customWidth="1"/>
    <col min="11770" max="11770" width="15.7109375" style="7" customWidth="1"/>
    <col min="11771" max="11771" width="15.28515625" style="7" customWidth="1"/>
    <col min="11772" max="11772" width="5.140625" style="7" customWidth="1"/>
    <col min="11773" max="11773" width="10.5703125" style="7" customWidth="1"/>
    <col min="11774" max="11774" width="5.140625" style="7" customWidth="1"/>
    <col min="11775" max="11775" width="15.7109375" style="7" customWidth="1"/>
    <col min="11776" max="11777" width="12.5703125" style="7" customWidth="1"/>
    <col min="11778" max="11778" width="5.140625" style="7" customWidth="1"/>
    <col min="11779" max="11779" width="10.5703125" style="7" customWidth="1"/>
    <col min="11780" max="11781" width="15.7109375" style="7" customWidth="1"/>
    <col min="11782" max="11782" width="13.28515625" style="7" customWidth="1"/>
    <col min="11783" max="11783" width="16.140625" style="7" customWidth="1"/>
    <col min="11784" max="11784" width="5.140625" style="7" bestFit="1" customWidth="1"/>
    <col min="11785" max="11785" width="10.5703125" style="7" bestFit="1" customWidth="1"/>
    <col min="11786" max="11786" width="15.7109375" style="7" customWidth="1"/>
    <col min="11787" max="11787" width="13.28515625" style="7" bestFit="1" customWidth="1"/>
    <col min="11788" max="11788" width="12.5703125" style="7" customWidth="1"/>
    <col min="11789" max="11794" width="13.7109375" style="7" customWidth="1"/>
    <col min="11795" max="11796" width="8.5703125" style="7" customWidth="1"/>
    <col min="11797" max="11797" width="10.7109375" style="7" customWidth="1"/>
    <col min="11798" max="11801" width="8.5703125" style="7" customWidth="1"/>
    <col min="11802" max="12012" width="2.85546875" style="7"/>
    <col min="12013" max="12013" width="13.7109375" style="7" customWidth="1"/>
    <col min="12014" max="12014" width="13.85546875" style="7" customWidth="1"/>
    <col min="12015" max="12019" width="8.5703125" style="7" customWidth="1"/>
    <col min="12020" max="12020" width="2.85546875" style="7"/>
    <col min="12021" max="12021" width="13.85546875" style="7" customWidth="1"/>
    <col min="12022" max="12022" width="15.140625" style="7" bestFit="1" customWidth="1"/>
    <col min="12023" max="12023" width="5.140625" style="7" bestFit="1" customWidth="1"/>
    <col min="12024" max="12024" width="8.5703125" style="7" customWidth="1"/>
    <col min="12025" max="12025" width="15.7109375" style="7" bestFit="1" customWidth="1"/>
    <col min="12026" max="12026" width="15.7109375" style="7" customWidth="1"/>
    <col min="12027" max="12027" width="15.28515625" style="7" customWidth="1"/>
    <col min="12028" max="12028" width="5.140625" style="7" customWidth="1"/>
    <col min="12029" max="12029" width="10.5703125" style="7" customWidth="1"/>
    <col min="12030" max="12030" width="5.140625" style="7" customWidth="1"/>
    <col min="12031" max="12031" width="15.7109375" style="7" customWidth="1"/>
    <col min="12032" max="12033" width="12.5703125" style="7" customWidth="1"/>
    <col min="12034" max="12034" width="5.140625" style="7" customWidth="1"/>
    <col min="12035" max="12035" width="10.5703125" style="7" customWidth="1"/>
    <col min="12036" max="12037" width="15.7109375" style="7" customWidth="1"/>
    <col min="12038" max="12038" width="13.28515625" style="7" customWidth="1"/>
    <col min="12039" max="12039" width="16.140625" style="7" customWidth="1"/>
    <col min="12040" max="12040" width="5.140625" style="7" bestFit="1" customWidth="1"/>
    <col min="12041" max="12041" width="10.5703125" style="7" bestFit="1" customWidth="1"/>
    <col min="12042" max="12042" width="15.7109375" style="7" customWidth="1"/>
    <col min="12043" max="12043" width="13.28515625" style="7" bestFit="1" customWidth="1"/>
    <col min="12044" max="12044" width="12.5703125" style="7" customWidth="1"/>
    <col min="12045" max="12050" width="13.7109375" style="7" customWidth="1"/>
    <col min="12051" max="12052" width="8.5703125" style="7" customWidth="1"/>
    <col min="12053" max="12053" width="10.7109375" style="7" customWidth="1"/>
    <col min="12054" max="12057" width="8.5703125" style="7" customWidth="1"/>
    <col min="12058" max="12268" width="2.85546875" style="7"/>
    <col min="12269" max="12269" width="13.7109375" style="7" customWidth="1"/>
    <col min="12270" max="12270" width="13.85546875" style="7" customWidth="1"/>
    <col min="12271" max="12275" width="8.5703125" style="7" customWidth="1"/>
    <col min="12276" max="12276" width="2.85546875" style="7"/>
    <col min="12277" max="12277" width="13.85546875" style="7" customWidth="1"/>
    <col min="12278" max="12278" width="15.140625" style="7" bestFit="1" customWidth="1"/>
    <col min="12279" max="12279" width="5.140625" style="7" bestFit="1" customWidth="1"/>
    <col min="12280" max="12280" width="8.5703125" style="7" customWidth="1"/>
    <col min="12281" max="12281" width="15.7109375" style="7" bestFit="1" customWidth="1"/>
    <col min="12282" max="12282" width="15.7109375" style="7" customWidth="1"/>
    <col min="12283" max="12283" width="15.28515625" style="7" customWidth="1"/>
    <col min="12284" max="12284" width="5.140625" style="7" customWidth="1"/>
    <col min="12285" max="12285" width="10.5703125" style="7" customWidth="1"/>
    <col min="12286" max="12286" width="5.140625" style="7" customWidth="1"/>
    <col min="12287" max="12287" width="15.7109375" style="7" customWidth="1"/>
    <col min="12288" max="12289" width="12.5703125" style="7" customWidth="1"/>
    <col min="12290" max="12290" width="5.140625" style="7" customWidth="1"/>
    <col min="12291" max="12291" width="10.5703125" style="7" customWidth="1"/>
    <col min="12292" max="12293" width="15.7109375" style="7" customWidth="1"/>
    <col min="12294" max="12294" width="13.28515625" style="7" customWidth="1"/>
    <col min="12295" max="12295" width="16.140625" style="7" customWidth="1"/>
    <col min="12296" max="12296" width="5.140625" style="7" bestFit="1" customWidth="1"/>
    <col min="12297" max="12297" width="10.5703125" style="7" bestFit="1" customWidth="1"/>
    <col min="12298" max="12298" width="15.7109375" style="7" customWidth="1"/>
    <col min="12299" max="12299" width="13.28515625" style="7" bestFit="1" customWidth="1"/>
    <col min="12300" max="12300" width="12.5703125" style="7" customWidth="1"/>
    <col min="12301" max="12306" width="13.7109375" style="7" customWidth="1"/>
    <col min="12307" max="12308" width="8.5703125" style="7" customWidth="1"/>
    <col min="12309" max="12309" width="10.7109375" style="7" customWidth="1"/>
    <col min="12310" max="12313" width="8.5703125" style="7" customWidth="1"/>
    <col min="12314" max="12524" width="2.85546875" style="7"/>
    <col min="12525" max="12525" width="13.7109375" style="7" customWidth="1"/>
    <col min="12526" max="12526" width="13.85546875" style="7" customWidth="1"/>
    <col min="12527" max="12531" width="8.5703125" style="7" customWidth="1"/>
    <col min="12532" max="12532" width="2.85546875" style="7"/>
    <col min="12533" max="12533" width="13.85546875" style="7" customWidth="1"/>
    <col min="12534" max="12534" width="15.140625" style="7" bestFit="1" customWidth="1"/>
    <col min="12535" max="12535" width="5.140625" style="7" bestFit="1" customWidth="1"/>
    <col min="12536" max="12536" width="8.5703125" style="7" customWidth="1"/>
    <col min="12537" max="12537" width="15.7109375" style="7" bestFit="1" customWidth="1"/>
    <col min="12538" max="12538" width="15.7109375" style="7" customWidth="1"/>
    <col min="12539" max="12539" width="15.28515625" style="7" customWidth="1"/>
    <col min="12540" max="12540" width="5.140625" style="7" customWidth="1"/>
    <col min="12541" max="12541" width="10.5703125" style="7" customWidth="1"/>
    <col min="12542" max="12542" width="5.140625" style="7" customWidth="1"/>
    <col min="12543" max="12543" width="15.7109375" style="7" customWidth="1"/>
    <col min="12544" max="12545" width="12.5703125" style="7" customWidth="1"/>
    <col min="12546" max="12546" width="5.140625" style="7" customWidth="1"/>
    <col min="12547" max="12547" width="10.5703125" style="7" customWidth="1"/>
    <col min="12548" max="12549" width="15.7109375" style="7" customWidth="1"/>
    <col min="12550" max="12550" width="13.28515625" style="7" customWidth="1"/>
    <col min="12551" max="12551" width="16.140625" style="7" customWidth="1"/>
    <col min="12552" max="12552" width="5.140625" style="7" bestFit="1" customWidth="1"/>
    <col min="12553" max="12553" width="10.5703125" style="7" bestFit="1" customWidth="1"/>
    <col min="12554" max="12554" width="15.7109375" style="7" customWidth="1"/>
    <col min="12555" max="12555" width="13.28515625" style="7" bestFit="1" customWidth="1"/>
    <col min="12556" max="12556" width="12.5703125" style="7" customWidth="1"/>
    <col min="12557" max="12562" width="13.7109375" style="7" customWidth="1"/>
    <col min="12563" max="12564" width="8.5703125" style="7" customWidth="1"/>
    <col min="12565" max="12565" width="10.7109375" style="7" customWidth="1"/>
    <col min="12566" max="12569" width="8.5703125" style="7" customWidth="1"/>
    <col min="12570" max="12780" width="2.85546875" style="7"/>
    <col min="12781" max="12781" width="13.7109375" style="7" customWidth="1"/>
    <col min="12782" max="12782" width="13.85546875" style="7" customWidth="1"/>
    <col min="12783" max="12787" width="8.5703125" style="7" customWidth="1"/>
    <col min="12788" max="12788" width="2.85546875" style="7"/>
    <col min="12789" max="12789" width="13.85546875" style="7" customWidth="1"/>
    <col min="12790" max="12790" width="15.140625" style="7" bestFit="1" customWidth="1"/>
    <col min="12791" max="12791" width="5.140625" style="7" bestFit="1" customWidth="1"/>
    <col min="12792" max="12792" width="8.5703125" style="7" customWidth="1"/>
    <col min="12793" max="12793" width="15.7109375" style="7" bestFit="1" customWidth="1"/>
    <col min="12794" max="12794" width="15.7109375" style="7" customWidth="1"/>
    <col min="12795" max="12795" width="15.28515625" style="7" customWidth="1"/>
    <col min="12796" max="12796" width="5.140625" style="7" customWidth="1"/>
    <col min="12797" max="12797" width="10.5703125" style="7" customWidth="1"/>
    <col min="12798" max="12798" width="5.140625" style="7" customWidth="1"/>
    <col min="12799" max="12799" width="15.7109375" style="7" customWidth="1"/>
    <col min="12800" max="12801" width="12.5703125" style="7" customWidth="1"/>
    <col min="12802" max="12802" width="5.140625" style="7" customWidth="1"/>
    <col min="12803" max="12803" width="10.5703125" style="7" customWidth="1"/>
    <col min="12804" max="12805" width="15.7109375" style="7" customWidth="1"/>
    <col min="12806" max="12806" width="13.28515625" style="7" customWidth="1"/>
    <col min="12807" max="12807" width="16.140625" style="7" customWidth="1"/>
    <col min="12808" max="12808" width="5.140625" style="7" bestFit="1" customWidth="1"/>
    <col min="12809" max="12809" width="10.5703125" style="7" bestFit="1" customWidth="1"/>
    <col min="12810" max="12810" width="15.7109375" style="7" customWidth="1"/>
    <col min="12811" max="12811" width="13.28515625" style="7" bestFit="1" customWidth="1"/>
    <col min="12812" max="12812" width="12.5703125" style="7" customWidth="1"/>
    <col min="12813" max="12818" width="13.7109375" style="7" customWidth="1"/>
    <col min="12819" max="12820" width="8.5703125" style="7" customWidth="1"/>
    <col min="12821" max="12821" width="10.7109375" style="7" customWidth="1"/>
    <col min="12822" max="12825" width="8.5703125" style="7" customWidth="1"/>
    <col min="12826" max="13036" width="2.85546875" style="7"/>
    <col min="13037" max="13037" width="13.7109375" style="7" customWidth="1"/>
    <col min="13038" max="13038" width="13.85546875" style="7" customWidth="1"/>
    <col min="13039" max="13043" width="8.5703125" style="7" customWidth="1"/>
    <col min="13044" max="13044" width="2.85546875" style="7"/>
    <col min="13045" max="13045" width="13.85546875" style="7" customWidth="1"/>
    <col min="13046" max="13046" width="15.140625" style="7" bestFit="1" customWidth="1"/>
    <col min="13047" max="13047" width="5.140625" style="7" bestFit="1" customWidth="1"/>
    <col min="13048" max="13048" width="8.5703125" style="7" customWidth="1"/>
    <col min="13049" max="13049" width="15.7109375" style="7" bestFit="1" customWidth="1"/>
    <col min="13050" max="13050" width="15.7109375" style="7" customWidth="1"/>
    <col min="13051" max="13051" width="15.28515625" style="7" customWidth="1"/>
    <col min="13052" max="13052" width="5.140625" style="7" customWidth="1"/>
    <col min="13053" max="13053" width="10.5703125" style="7" customWidth="1"/>
    <col min="13054" max="13054" width="5.140625" style="7" customWidth="1"/>
    <col min="13055" max="13055" width="15.7109375" style="7" customWidth="1"/>
    <col min="13056" max="13057" width="12.5703125" style="7" customWidth="1"/>
    <col min="13058" max="13058" width="5.140625" style="7" customWidth="1"/>
    <col min="13059" max="13059" width="10.5703125" style="7" customWidth="1"/>
    <col min="13060" max="13061" width="15.7109375" style="7" customWidth="1"/>
    <col min="13062" max="13062" width="13.28515625" style="7" customWidth="1"/>
    <col min="13063" max="13063" width="16.140625" style="7" customWidth="1"/>
    <col min="13064" max="13064" width="5.140625" style="7" bestFit="1" customWidth="1"/>
    <col min="13065" max="13065" width="10.5703125" style="7" bestFit="1" customWidth="1"/>
    <col min="13066" max="13066" width="15.7109375" style="7" customWidth="1"/>
    <col min="13067" max="13067" width="13.28515625" style="7" bestFit="1" customWidth="1"/>
    <col min="13068" max="13068" width="12.5703125" style="7" customWidth="1"/>
    <col min="13069" max="13074" width="13.7109375" style="7" customWidth="1"/>
    <col min="13075" max="13076" width="8.5703125" style="7" customWidth="1"/>
    <col min="13077" max="13077" width="10.7109375" style="7" customWidth="1"/>
    <col min="13078" max="13081" width="8.5703125" style="7" customWidth="1"/>
    <col min="13082" max="13292" width="2.85546875" style="7"/>
    <col min="13293" max="13293" width="13.7109375" style="7" customWidth="1"/>
    <col min="13294" max="13294" width="13.85546875" style="7" customWidth="1"/>
    <col min="13295" max="13299" width="8.5703125" style="7" customWidth="1"/>
    <col min="13300" max="13300" width="2.85546875" style="7"/>
    <col min="13301" max="13301" width="13.85546875" style="7" customWidth="1"/>
    <col min="13302" max="13302" width="15.140625" style="7" bestFit="1" customWidth="1"/>
    <col min="13303" max="13303" width="5.140625" style="7" bestFit="1" customWidth="1"/>
    <col min="13304" max="13304" width="8.5703125" style="7" customWidth="1"/>
    <col min="13305" max="13305" width="15.7109375" style="7" bestFit="1" customWidth="1"/>
    <col min="13306" max="13306" width="15.7109375" style="7" customWidth="1"/>
    <col min="13307" max="13307" width="15.28515625" style="7" customWidth="1"/>
    <col min="13308" max="13308" width="5.140625" style="7" customWidth="1"/>
    <col min="13309" max="13309" width="10.5703125" style="7" customWidth="1"/>
    <col min="13310" max="13310" width="5.140625" style="7" customWidth="1"/>
    <col min="13311" max="13311" width="15.7109375" style="7" customWidth="1"/>
    <col min="13312" max="13313" width="12.5703125" style="7" customWidth="1"/>
    <col min="13314" max="13314" width="5.140625" style="7" customWidth="1"/>
    <col min="13315" max="13315" width="10.5703125" style="7" customWidth="1"/>
    <col min="13316" max="13317" width="15.7109375" style="7" customWidth="1"/>
    <col min="13318" max="13318" width="13.28515625" style="7" customWidth="1"/>
    <col min="13319" max="13319" width="16.140625" style="7" customWidth="1"/>
    <col min="13320" max="13320" width="5.140625" style="7" bestFit="1" customWidth="1"/>
    <col min="13321" max="13321" width="10.5703125" style="7" bestFit="1" customWidth="1"/>
    <col min="13322" max="13322" width="15.7109375" style="7" customWidth="1"/>
    <col min="13323" max="13323" width="13.28515625" style="7" bestFit="1" customWidth="1"/>
    <col min="13324" max="13324" width="12.5703125" style="7" customWidth="1"/>
    <col min="13325" max="13330" width="13.7109375" style="7" customWidth="1"/>
    <col min="13331" max="13332" width="8.5703125" style="7" customWidth="1"/>
    <col min="13333" max="13333" width="10.7109375" style="7" customWidth="1"/>
    <col min="13334" max="13337" width="8.5703125" style="7" customWidth="1"/>
    <col min="13338" max="13548" width="2.85546875" style="7"/>
    <col min="13549" max="13549" width="13.7109375" style="7" customWidth="1"/>
    <col min="13550" max="13550" width="13.85546875" style="7" customWidth="1"/>
    <col min="13551" max="13555" width="8.5703125" style="7" customWidth="1"/>
    <col min="13556" max="13556" width="2.85546875" style="7"/>
    <col min="13557" max="13557" width="13.85546875" style="7" customWidth="1"/>
    <col min="13558" max="13558" width="15.140625" style="7" bestFit="1" customWidth="1"/>
    <col min="13559" max="13559" width="5.140625" style="7" bestFit="1" customWidth="1"/>
    <col min="13560" max="13560" width="8.5703125" style="7" customWidth="1"/>
    <col min="13561" max="13561" width="15.7109375" style="7" bestFit="1" customWidth="1"/>
    <col min="13562" max="13562" width="15.7109375" style="7" customWidth="1"/>
    <col min="13563" max="13563" width="15.28515625" style="7" customWidth="1"/>
    <col min="13564" max="13564" width="5.140625" style="7" customWidth="1"/>
    <col min="13565" max="13565" width="10.5703125" style="7" customWidth="1"/>
    <col min="13566" max="13566" width="5.140625" style="7" customWidth="1"/>
    <col min="13567" max="13567" width="15.7109375" style="7" customWidth="1"/>
    <col min="13568" max="13569" width="12.5703125" style="7" customWidth="1"/>
    <col min="13570" max="13570" width="5.140625" style="7" customWidth="1"/>
    <col min="13571" max="13571" width="10.5703125" style="7" customWidth="1"/>
    <col min="13572" max="13573" width="15.7109375" style="7" customWidth="1"/>
    <col min="13574" max="13574" width="13.28515625" style="7" customWidth="1"/>
    <col min="13575" max="13575" width="16.140625" style="7" customWidth="1"/>
    <col min="13576" max="13576" width="5.140625" style="7" bestFit="1" customWidth="1"/>
    <col min="13577" max="13577" width="10.5703125" style="7" bestFit="1" customWidth="1"/>
    <col min="13578" max="13578" width="15.7109375" style="7" customWidth="1"/>
    <col min="13579" max="13579" width="13.28515625" style="7" bestFit="1" customWidth="1"/>
    <col min="13580" max="13580" width="12.5703125" style="7" customWidth="1"/>
    <col min="13581" max="13586" width="13.7109375" style="7" customWidth="1"/>
    <col min="13587" max="13588" width="8.5703125" style="7" customWidth="1"/>
    <col min="13589" max="13589" width="10.7109375" style="7" customWidth="1"/>
    <col min="13590" max="13593" width="8.5703125" style="7" customWidth="1"/>
    <col min="13594" max="13804" width="2.85546875" style="7"/>
    <col min="13805" max="13805" width="13.7109375" style="7" customWidth="1"/>
    <col min="13806" max="13806" width="13.85546875" style="7" customWidth="1"/>
    <col min="13807" max="13811" width="8.5703125" style="7" customWidth="1"/>
    <col min="13812" max="13812" width="2.85546875" style="7"/>
    <col min="13813" max="13813" width="13.85546875" style="7" customWidth="1"/>
    <col min="13814" max="13814" width="15.140625" style="7" bestFit="1" customWidth="1"/>
    <col min="13815" max="13815" width="5.140625" style="7" bestFit="1" customWidth="1"/>
    <col min="13816" max="13816" width="8.5703125" style="7" customWidth="1"/>
    <col min="13817" max="13817" width="15.7109375" style="7" bestFit="1" customWidth="1"/>
    <col min="13818" max="13818" width="15.7109375" style="7" customWidth="1"/>
    <col min="13819" max="13819" width="15.28515625" style="7" customWidth="1"/>
    <col min="13820" max="13820" width="5.140625" style="7" customWidth="1"/>
    <col min="13821" max="13821" width="10.5703125" style="7" customWidth="1"/>
    <col min="13822" max="13822" width="5.140625" style="7" customWidth="1"/>
    <col min="13823" max="13823" width="15.7109375" style="7" customWidth="1"/>
    <col min="13824" max="13825" width="12.5703125" style="7" customWidth="1"/>
    <col min="13826" max="13826" width="5.140625" style="7" customWidth="1"/>
    <col min="13827" max="13827" width="10.5703125" style="7" customWidth="1"/>
    <col min="13828" max="13829" width="15.7109375" style="7" customWidth="1"/>
    <col min="13830" max="13830" width="13.28515625" style="7" customWidth="1"/>
    <col min="13831" max="13831" width="16.140625" style="7" customWidth="1"/>
    <col min="13832" max="13832" width="5.140625" style="7" bestFit="1" customWidth="1"/>
    <col min="13833" max="13833" width="10.5703125" style="7" bestFit="1" customWidth="1"/>
    <col min="13834" max="13834" width="15.7109375" style="7" customWidth="1"/>
    <col min="13835" max="13835" width="13.28515625" style="7" bestFit="1" customWidth="1"/>
    <col min="13836" max="13836" width="12.5703125" style="7" customWidth="1"/>
    <col min="13837" max="13842" width="13.7109375" style="7" customWidth="1"/>
    <col min="13843" max="13844" width="8.5703125" style="7" customWidth="1"/>
    <col min="13845" max="13845" width="10.7109375" style="7" customWidth="1"/>
    <col min="13846" max="13849" width="8.5703125" style="7" customWidth="1"/>
    <col min="13850" max="14060" width="2.85546875" style="7"/>
    <col min="14061" max="14061" width="13.7109375" style="7" customWidth="1"/>
    <col min="14062" max="14062" width="13.85546875" style="7" customWidth="1"/>
    <col min="14063" max="14067" width="8.5703125" style="7" customWidth="1"/>
    <col min="14068" max="14068" width="2.85546875" style="7"/>
    <col min="14069" max="14069" width="13.85546875" style="7" customWidth="1"/>
    <col min="14070" max="14070" width="15.140625" style="7" bestFit="1" customWidth="1"/>
    <col min="14071" max="14071" width="5.140625" style="7" bestFit="1" customWidth="1"/>
    <col min="14072" max="14072" width="8.5703125" style="7" customWidth="1"/>
    <col min="14073" max="14073" width="15.7109375" style="7" bestFit="1" customWidth="1"/>
    <col min="14074" max="14074" width="15.7109375" style="7" customWidth="1"/>
    <col min="14075" max="14075" width="15.28515625" style="7" customWidth="1"/>
    <col min="14076" max="14076" width="5.140625" style="7" customWidth="1"/>
    <col min="14077" max="14077" width="10.5703125" style="7" customWidth="1"/>
    <col min="14078" max="14078" width="5.140625" style="7" customWidth="1"/>
    <col min="14079" max="14079" width="15.7109375" style="7" customWidth="1"/>
    <col min="14080" max="14081" width="12.5703125" style="7" customWidth="1"/>
    <col min="14082" max="14082" width="5.140625" style="7" customWidth="1"/>
    <col min="14083" max="14083" width="10.5703125" style="7" customWidth="1"/>
    <col min="14084" max="14085" width="15.7109375" style="7" customWidth="1"/>
    <col min="14086" max="14086" width="13.28515625" style="7" customWidth="1"/>
    <col min="14087" max="14087" width="16.140625" style="7" customWidth="1"/>
    <col min="14088" max="14088" width="5.140625" style="7" bestFit="1" customWidth="1"/>
    <col min="14089" max="14089" width="10.5703125" style="7" bestFit="1" customWidth="1"/>
    <col min="14090" max="14090" width="15.7109375" style="7" customWidth="1"/>
    <col min="14091" max="14091" width="13.28515625" style="7" bestFit="1" customWidth="1"/>
    <col min="14092" max="14092" width="12.5703125" style="7" customWidth="1"/>
    <col min="14093" max="14098" width="13.7109375" style="7" customWidth="1"/>
    <col min="14099" max="14100" width="8.5703125" style="7" customWidth="1"/>
    <col min="14101" max="14101" width="10.7109375" style="7" customWidth="1"/>
    <col min="14102" max="14105" width="8.5703125" style="7" customWidth="1"/>
    <col min="14106" max="14316" width="2.85546875" style="7"/>
    <col min="14317" max="14317" width="13.7109375" style="7" customWidth="1"/>
    <col min="14318" max="14318" width="13.85546875" style="7" customWidth="1"/>
    <col min="14319" max="14323" width="8.5703125" style="7" customWidth="1"/>
    <col min="14324" max="14324" width="2.85546875" style="7"/>
    <col min="14325" max="14325" width="13.85546875" style="7" customWidth="1"/>
    <col min="14326" max="14326" width="15.140625" style="7" bestFit="1" customWidth="1"/>
    <col min="14327" max="14327" width="5.140625" style="7" bestFit="1" customWidth="1"/>
    <col min="14328" max="14328" width="8.5703125" style="7" customWidth="1"/>
    <col min="14329" max="14329" width="15.7109375" style="7" bestFit="1" customWidth="1"/>
    <col min="14330" max="14330" width="15.7109375" style="7" customWidth="1"/>
    <col min="14331" max="14331" width="15.28515625" style="7" customWidth="1"/>
    <col min="14332" max="14332" width="5.140625" style="7" customWidth="1"/>
    <col min="14333" max="14333" width="10.5703125" style="7" customWidth="1"/>
    <col min="14334" max="14334" width="5.140625" style="7" customWidth="1"/>
    <col min="14335" max="14335" width="15.7109375" style="7" customWidth="1"/>
    <col min="14336" max="14337" width="12.5703125" style="7" customWidth="1"/>
    <col min="14338" max="14338" width="5.140625" style="7" customWidth="1"/>
    <col min="14339" max="14339" width="10.5703125" style="7" customWidth="1"/>
    <col min="14340" max="14341" width="15.7109375" style="7" customWidth="1"/>
    <col min="14342" max="14342" width="13.28515625" style="7" customWidth="1"/>
    <col min="14343" max="14343" width="16.140625" style="7" customWidth="1"/>
    <col min="14344" max="14344" width="5.140625" style="7" bestFit="1" customWidth="1"/>
    <col min="14345" max="14345" width="10.5703125" style="7" bestFit="1" customWidth="1"/>
    <col min="14346" max="14346" width="15.7109375" style="7" customWidth="1"/>
    <col min="14347" max="14347" width="13.28515625" style="7" bestFit="1" customWidth="1"/>
    <col min="14348" max="14348" width="12.5703125" style="7" customWidth="1"/>
    <col min="14349" max="14354" width="13.7109375" style="7" customWidth="1"/>
    <col min="14355" max="14356" width="8.5703125" style="7" customWidth="1"/>
    <col min="14357" max="14357" width="10.7109375" style="7" customWidth="1"/>
    <col min="14358" max="14361" width="8.5703125" style="7" customWidth="1"/>
    <col min="14362" max="14572" width="2.85546875" style="7"/>
    <col min="14573" max="14573" width="13.7109375" style="7" customWidth="1"/>
    <col min="14574" max="14574" width="13.85546875" style="7" customWidth="1"/>
    <col min="14575" max="14579" width="8.5703125" style="7" customWidth="1"/>
    <col min="14580" max="14580" width="2.85546875" style="7"/>
    <col min="14581" max="14581" width="13.85546875" style="7" customWidth="1"/>
    <col min="14582" max="14582" width="15.140625" style="7" bestFit="1" customWidth="1"/>
    <col min="14583" max="14583" width="5.140625" style="7" bestFit="1" customWidth="1"/>
    <col min="14584" max="14584" width="8.5703125" style="7" customWidth="1"/>
    <col min="14585" max="14585" width="15.7109375" style="7" bestFit="1" customWidth="1"/>
    <col min="14586" max="14586" width="15.7109375" style="7" customWidth="1"/>
    <col min="14587" max="14587" width="15.28515625" style="7" customWidth="1"/>
    <col min="14588" max="14588" width="5.140625" style="7" customWidth="1"/>
    <col min="14589" max="14589" width="10.5703125" style="7" customWidth="1"/>
    <col min="14590" max="14590" width="5.140625" style="7" customWidth="1"/>
    <col min="14591" max="14591" width="15.7109375" style="7" customWidth="1"/>
    <col min="14592" max="14593" width="12.5703125" style="7" customWidth="1"/>
    <col min="14594" max="14594" width="5.140625" style="7" customWidth="1"/>
    <col min="14595" max="14595" width="10.5703125" style="7" customWidth="1"/>
    <col min="14596" max="14597" width="15.7109375" style="7" customWidth="1"/>
    <col min="14598" max="14598" width="13.28515625" style="7" customWidth="1"/>
    <col min="14599" max="14599" width="16.140625" style="7" customWidth="1"/>
    <col min="14600" max="14600" width="5.140625" style="7" bestFit="1" customWidth="1"/>
    <col min="14601" max="14601" width="10.5703125" style="7" bestFit="1" customWidth="1"/>
    <col min="14602" max="14602" width="15.7109375" style="7" customWidth="1"/>
    <col min="14603" max="14603" width="13.28515625" style="7" bestFit="1" customWidth="1"/>
    <col min="14604" max="14604" width="12.5703125" style="7" customWidth="1"/>
    <col min="14605" max="14610" width="13.7109375" style="7" customWidth="1"/>
    <col min="14611" max="14612" width="8.5703125" style="7" customWidth="1"/>
    <col min="14613" max="14613" width="10.7109375" style="7" customWidth="1"/>
    <col min="14614" max="14617" width="8.5703125" style="7" customWidth="1"/>
    <col min="14618" max="14828" width="2.85546875" style="7"/>
    <col min="14829" max="14829" width="13.7109375" style="7" customWidth="1"/>
    <col min="14830" max="14830" width="13.85546875" style="7" customWidth="1"/>
    <col min="14831" max="14835" width="8.5703125" style="7" customWidth="1"/>
    <col min="14836" max="14836" width="2.85546875" style="7"/>
    <col min="14837" max="14837" width="13.85546875" style="7" customWidth="1"/>
    <col min="14838" max="14838" width="15.140625" style="7" bestFit="1" customWidth="1"/>
    <col min="14839" max="14839" width="5.140625" style="7" bestFit="1" customWidth="1"/>
    <col min="14840" max="14840" width="8.5703125" style="7" customWidth="1"/>
    <col min="14841" max="14841" width="15.7109375" style="7" bestFit="1" customWidth="1"/>
    <col min="14842" max="14842" width="15.7109375" style="7" customWidth="1"/>
    <col min="14843" max="14843" width="15.28515625" style="7" customWidth="1"/>
    <col min="14844" max="14844" width="5.140625" style="7" customWidth="1"/>
    <col min="14845" max="14845" width="10.5703125" style="7" customWidth="1"/>
    <col min="14846" max="14846" width="5.140625" style="7" customWidth="1"/>
    <col min="14847" max="14847" width="15.7109375" style="7" customWidth="1"/>
    <col min="14848" max="14849" width="12.5703125" style="7" customWidth="1"/>
    <col min="14850" max="14850" width="5.140625" style="7" customWidth="1"/>
    <col min="14851" max="14851" width="10.5703125" style="7" customWidth="1"/>
    <col min="14852" max="14853" width="15.7109375" style="7" customWidth="1"/>
    <col min="14854" max="14854" width="13.28515625" style="7" customWidth="1"/>
    <col min="14855" max="14855" width="16.140625" style="7" customWidth="1"/>
    <col min="14856" max="14856" width="5.140625" style="7" bestFit="1" customWidth="1"/>
    <col min="14857" max="14857" width="10.5703125" style="7" bestFit="1" customWidth="1"/>
    <col min="14858" max="14858" width="15.7109375" style="7" customWidth="1"/>
    <col min="14859" max="14859" width="13.28515625" style="7" bestFit="1" customWidth="1"/>
    <col min="14860" max="14860" width="12.5703125" style="7" customWidth="1"/>
    <col min="14861" max="14866" width="13.7109375" style="7" customWidth="1"/>
    <col min="14867" max="14868" width="8.5703125" style="7" customWidth="1"/>
    <col min="14869" max="14869" width="10.7109375" style="7" customWidth="1"/>
    <col min="14870" max="14873" width="8.5703125" style="7" customWidth="1"/>
    <col min="14874" max="15084" width="2.85546875" style="7"/>
    <col min="15085" max="15085" width="13.7109375" style="7" customWidth="1"/>
    <col min="15086" max="15086" width="13.85546875" style="7" customWidth="1"/>
    <col min="15087" max="15091" width="8.5703125" style="7" customWidth="1"/>
    <col min="15092" max="15092" width="2.85546875" style="7"/>
    <col min="15093" max="15093" width="13.85546875" style="7" customWidth="1"/>
    <col min="15094" max="15094" width="15.140625" style="7" bestFit="1" customWidth="1"/>
    <col min="15095" max="15095" width="5.140625" style="7" bestFit="1" customWidth="1"/>
    <col min="15096" max="15096" width="8.5703125" style="7" customWidth="1"/>
    <col min="15097" max="15097" width="15.7109375" style="7" bestFit="1" customWidth="1"/>
    <col min="15098" max="15098" width="15.7109375" style="7" customWidth="1"/>
    <col min="15099" max="15099" width="15.28515625" style="7" customWidth="1"/>
    <col min="15100" max="15100" width="5.140625" style="7" customWidth="1"/>
    <col min="15101" max="15101" width="10.5703125" style="7" customWidth="1"/>
    <col min="15102" max="15102" width="5.140625" style="7" customWidth="1"/>
    <col min="15103" max="15103" width="15.7109375" style="7" customWidth="1"/>
    <col min="15104" max="15105" width="12.5703125" style="7" customWidth="1"/>
    <col min="15106" max="15106" width="5.140625" style="7" customWidth="1"/>
    <col min="15107" max="15107" width="10.5703125" style="7" customWidth="1"/>
    <col min="15108" max="15109" width="15.7109375" style="7" customWidth="1"/>
    <col min="15110" max="15110" width="13.28515625" style="7" customWidth="1"/>
    <col min="15111" max="15111" width="16.140625" style="7" customWidth="1"/>
    <col min="15112" max="15112" width="5.140625" style="7" bestFit="1" customWidth="1"/>
    <col min="15113" max="15113" width="10.5703125" style="7" bestFit="1" customWidth="1"/>
    <col min="15114" max="15114" width="15.7109375" style="7" customWidth="1"/>
    <col min="15115" max="15115" width="13.28515625" style="7" bestFit="1" customWidth="1"/>
    <col min="15116" max="15116" width="12.5703125" style="7" customWidth="1"/>
    <col min="15117" max="15122" width="13.7109375" style="7" customWidth="1"/>
    <col min="15123" max="15124" width="8.5703125" style="7" customWidth="1"/>
    <col min="15125" max="15125" width="10.7109375" style="7" customWidth="1"/>
    <col min="15126" max="15129" width="8.5703125" style="7" customWidth="1"/>
    <col min="15130" max="15340" width="2.85546875" style="7"/>
    <col min="15341" max="15341" width="13.7109375" style="7" customWidth="1"/>
    <col min="15342" max="15342" width="13.85546875" style="7" customWidth="1"/>
    <col min="15343" max="15347" width="8.5703125" style="7" customWidth="1"/>
    <col min="15348" max="15348" width="2.85546875" style="7"/>
    <col min="15349" max="15349" width="13.85546875" style="7" customWidth="1"/>
    <col min="15350" max="15350" width="15.140625" style="7" bestFit="1" customWidth="1"/>
    <col min="15351" max="15351" width="5.140625" style="7" bestFit="1" customWidth="1"/>
    <col min="15352" max="15352" width="8.5703125" style="7" customWidth="1"/>
    <col min="15353" max="15353" width="15.7109375" style="7" bestFit="1" customWidth="1"/>
    <col min="15354" max="15354" width="15.7109375" style="7" customWidth="1"/>
    <col min="15355" max="15355" width="15.28515625" style="7" customWidth="1"/>
    <col min="15356" max="15356" width="5.140625" style="7" customWidth="1"/>
    <col min="15357" max="15357" width="10.5703125" style="7" customWidth="1"/>
    <col min="15358" max="15358" width="5.140625" style="7" customWidth="1"/>
    <col min="15359" max="15359" width="15.7109375" style="7" customWidth="1"/>
    <col min="15360" max="15361" width="12.5703125" style="7" customWidth="1"/>
    <col min="15362" max="15362" width="5.140625" style="7" customWidth="1"/>
    <col min="15363" max="15363" width="10.5703125" style="7" customWidth="1"/>
    <col min="15364" max="15365" width="15.7109375" style="7" customWidth="1"/>
    <col min="15366" max="15366" width="13.28515625" style="7" customWidth="1"/>
    <col min="15367" max="15367" width="16.140625" style="7" customWidth="1"/>
    <col min="15368" max="15368" width="5.140625" style="7" bestFit="1" customWidth="1"/>
    <col min="15369" max="15369" width="10.5703125" style="7" bestFit="1" customWidth="1"/>
    <col min="15370" max="15370" width="15.7109375" style="7" customWidth="1"/>
    <col min="15371" max="15371" width="13.28515625" style="7" bestFit="1" customWidth="1"/>
    <col min="15372" max="15372" width="12.5703125" style="7" customWidth="1"/>
    <col min="15373" max="15378" width="13.7109375" style="7" customWidth="1"/>
    <col min="15379" max="15380" width="8.5703125" style="7" customWidth="1"/>
    <col min="15381" max="15381" width="10.7109375" style="7" customWidth="1"/>
    <col min="15382" max="15385" width="8.5703125" style="7" customWidth="1"/>
    <col min="15386" max="15596" width="2.85546875" style="7"/>
    <col min="15597" max="15597" width="13.7109375" style="7" customWidth="1"/>
    <col min="15598" max="15598" width="13.85546875" style="7" customWidth="1"/>
    <col min="15599" max="15603" width="8.5703125" style="7" customWidth="1"/>
    <col min="15604" max="15604" width="2.85546875" style="7"/>
    <col min="15605" max="15605" width="13.85546875" style="7" customWidth="1"/>
    <col min="15606" max="15606" width="15.140625" style="7" bestFit="1" customWidth="1"/>
    <col min="15607" max="15607" width="5.140625" style="7" bestFit="1" customWidth="1"/>
    <col min="15608" max="15608" width="8.5703125" style="7" customWidth="1"/>
    <col min="15609" max="15609" width="15.7109375" style="7" bestFit="1" customWidth="1"/>
    <col min="15610" max="15610" width="15.7109375" style="7" customWidth="1"/>
    <col min="15611" max="15611" width="15.28515625" style="7" customWidth="1"/>
    <col min="15612" max="15612" width="5.140625" style="7" customWidth="1"/>
    <col min="15613" max="15613" width="10.5703125" style="7" customWidth="1"/>
    <col min="15614" max="15614" width="5.140625" style="7" customWidth="1"/>
    <col min="15615" max="15615" width="15.7109375" style="7" customWidth="1"/>
    <col min="15616" max="15617" width="12.5703125" style="7" customWidth="1"/>
    <col min="15618" max="15618" width="5.140625" style="7" customWidth="1"/>
    <col min="15619" max="15619" width="10.5703125" style="7" customWidth="1"/>
    <col min="15620" max="15621" width="15.7109375" style="7" customWidth="1"/>
    <col min="15622" max="15622" width="13.28515625" style="7" customWidth="1"/>
    <col min="15623" max="15623" width="16.140625" style="7" customWidth="1"/>
    <col min="15624" max="15624" width="5.140625" style="7" bestFit="1" customWidth="1"/>
    <col min="15625" max="15625" width="10.5703125" style="7" bestFit="1" customWidth="1"/>
    <col min="15626" max="15626" width="15.7109375" style="7" customWidth="1"/>
    <col min="15627" max="15627" width="13.28515625" style="7" bestFit="1" customWidth="1"/>
    <col min="15628" max="15628" width="12.5703125" style="7" customWidth="1"/>
    <col min="15629" max="15634" width="13.7109375" style="7" customWidth="1"/>
    <col min="15635" max="15636" width="8.5703125" style="7" customWidth="1"/>
    <col min="15637" max="15637" width="10.7109375" style="7" customWidth="1"/>
    <col min="15638" max="15641" width="8.5703125" style="7" customWidth="1"/>
    <col min="15642" max="15852" width="2.85546875" style="7"/>
    <col min="15853" max="15853" width="13.7109375" style="7" customWidth="1"/>
    <col min="15854" max="15854" width="13.85546875" style="7" customWidth="1"/>
    <col min="15855" max="15859" width="8.5703125" style="7" customWidth="1"/>
    <col min="15860" max="15860" width="2.85546875" style="7"/>
    <col min="15861" max="15861" width="13.85546875" style="7" customWidth="1"/>
    <col min="15862" max="15862" width="15.140625" style="7" bestFit="1" customWidth="1"/>
    <col min="15863" max="15863" width="5.140625" style="7" bestFit="1" customWidth="1"/>
    <col min="15864" max="15864" width="8.5703125" style="7" customWidth="1"/>
    <col min="15865" max="15865" width="15.7109375" style="7" bestFit="1" customWidth="1"/>
    <col min="15866" max="15866" width="15.7109375" style="7" customWidth="1"/>
    <col min="15867" max="15867" width="15.28515625" style="7" customWidth="1"/>
    <col min="15868" max="15868" width="5.140625" style="7" customWidth="1"/>
    <col min="15869" max="15869" width="10.5703125" style="7" customWidth="1"/>
    <col min="15870" max="15870" width="5.140625" style="7" customWidth="1"/>
    <col min="15871" max="15871" width="15.7109375" style="7" customWidth="1"/>
    <col min="15872" max="15873" width="12.5703125" style="7" customWidth="1"/>
    <col min="15874" max="15874" width="5.140625" style="7" customWidth="1"/>
    <col min="15875" max="15875" width="10.5703125" style="7" customWidth="1"/>
    <col min="15876" max="15877" width="15.7109375" style="7" customWidth="1"/>
    <col min="15878" max="15878" width="13.28515625" style="7" customWidth="1"/>
    <col min="15879" max="15879" width="16.140625" style="7" customWidth="1"/>
    <col min="15880" max="15880" width="5.140625" style="7" bestFit="1" customWidth="1"/>
    <col min="15881" max="15881" width="10.5703125" style="7" bestFit="1" customWidth="1"/>
    <col min="15882" max="15882" width="15.7109375" style="7" customWidth="1"/>
    <col min="15883" max="15883" width="13.28515625" style="7" bestFit="1" customWidth="1"/>
    <col min="15884" max="15884" width="12.5703125" style="7" customWidth="1"/>
    <col min="15885" max="15890" width="13.7109375" style="7" customWidth="1"/>
    <col min="15891" max="15892" width="8.5703125" style="7" customWidth="1"/>
    <col min="15893" max="15893" width="10.7109375" style="7" customWidth="1"/>
    <col min="15894" max="15897" width="8.5703125" style="7" customWidth="1"/>
    <col min="15898" max="16108" width="2.85546875" style="7"/>
    <col min="16109" max="16109" width="13.7109375" style="7" customWidth="1"/>
    <col min="16110" max="16110" width="13.85546875" style="7" customWidth="1"/>
    <col min="16111" max="16115" width="8.5703125" style="7" customWidth="1"/>
    <col min="16116" max="16116" width="2.85546875" style="7"/>
    <col min="16117" max="16117" width="13.85546875" style="7" customWidth="1"/>
    <col min="16118" max="16118" width="15.140625" style="7" bestFit="1" customWidth="1"/>
    <col min="16119" max="16119" width="5.140625" style="7" bestFit="1" customWidth="1"/>
    <col min="16120" max="16120" width="8.5703125" style="7" customWidth="1"/>
    <col min="16121" max="16121" width="15.7109375" style="7" bestFit="1" customWidth="1"/>
    <col min="16122" max="16122" width="15.7109375" style="7" customWidth="1"/>
    <col min="16123" max="16123" width="15.28515625" style="7" customWidth="1"/>
    <col min="16124" max="16124" width="5.140625" style="7" customWidth="1"/>
    <col min="16125" max="16125" width="10.5703125" style="7" customWidth="1"/>
    <col min="16126" max="16126" width="5.140625" style="7" customWidth="1"/>
    <col min="16127" max="16127" width="15.7109375" style="7" customWidth="1"/>
    <col min="16128" max="16129" width="12.5703125" style="7" customWidth="1"/>
    <col min="16130" max="16130" width="5.140625" style="7" customWidth="1"/>
    <col min="16131" max="16131" width="10.5703125" style="7" customWidth="1"/>
    <col min="16132" max="16133" width="15.7109375" style="7" customWidth="1"/>
    <col min="16134" max="16134" width="13.28515625" style="7" customWidth="1"/>
    <col min="16135" max="16135" width="16.140625" style="7" customWidth="1"/>
    <col min="16136" max="16136" width="5.140625" style="7" bestFit="1" customWidth="1"/>
    <col min="16137" max="16137" width="10.5703125" style="7" bestFit="1" customWidth="1"/>
    <col min="16138" max="16138" width="15.7109375" style="7" customWidth="1"/>
    <col min="16139" max="16139" width="13.28515625" style="7" bestFit="1" customWidth="1"/>
    <col min="16140" max="16140" width="12.5703125" style="7" customWidth="1"/>
    <col min="16141" max="16146" width="13.7109375" style="7" customWidth="1"/>
    <col min="16147" max="16148" width="8.5703125" style="7" customWidth="1"/>
    <col min="16149" max="16149" width="10.7109375" style="7" customWidth="1"/>
    <col min="16150" max="16153" width="8.5703125" style="7" customWidth="1"/>
    <col min="16154" max="16384" width="2.85546875" style="7"/>
  </cols>
  <sheetData>
    <row r="1" spans="1:14" ht="5.0999999999999996" customHeight="1">
      <c r="A1" s="1"/>
      <c r="B1" s="2"/>
      <c r="C1" s="2"/>
      <c r="D1" s="2"/>
      <c r="E1" s="3"/>
      <c r="F1" s="2"/>
      <c r="G1" s="2"/>
      <c r="H1" s="2"/>
      <c r="I1" s="2"/>
      <c r="J1" s="4"/>
      <c r="K1" s="2"/>
      <c r="L1" s="4"/>
      <c r="M1" s="4"/>
      <c r="N1" s="5"/>
    </row>
    <row r="2" spans="1:14" ht="17.100000000000001" customHeight="1">
      <c r="A2" s="9"/>
      <c r="B2" s="6"/>
      <c r="C2" s="6"/>
      <c r="D2" s="6"/>
      <c r="E2" s="6"/>
      <c r="F2" s="6"/>
      <c r="G2" s="6"/>
      <c r="H2" s="6"/>
      <c r="I2" s="6"/>
      <c r="J2" s="10"/>
      <c r="K2" s="6"/>
      <c r="L2" s="10"/>
      <c r="M2" s="10"/>
      <c r="N2" s="11"/>
    </row>
    <row r="3" spans="1:14" ht="17.100000000000001" customHeight="1">
      <c r="A3" s="12" t="s">
        <v>0</v>
      </c>
      <c r="B3" s="6"/>
      <c r="C3" s="13"/>
      <c r="D3" s="6"/>
      <c r="E3" s="6" t="s">
        <v>1</v>
      </c>
      <c r="F3" s="6"/>
      <c r="G3" s="6"/>
      <c r="H3" s="6"/>
      <c r="I3" s="6"/>
      <c r="J3" s="10"/>
      <c r="K3" s="6"/>
      <c r="L3" s="10"/>
      <c r="M3" s="10"/>
      <c r="N3" s="14">
        <v>45982</v>
      </c>
    </row>
    <row r="4" spans="1:14" ht="17.100000000000001" customHeight="1">
      <c r="A4" s="15"/>
      <c r="B4" s="6"/>
      <c r="C4" s="13"/>
      <c r="D4" s="6"/>
      <c r="E4" s="6" t="s">
        <v>3</v>
      </c>
      <c r="F4" s="6"/>
      <c r="G4" s="6"/>
      <c r="H4" s="6"/>
      <c r="I4" s="6"/>
      <c r="J4" s="10"/>
      <c r="K4" s="6"/>
      <c r="L4" s="10"/>
      <c r="M4" s="10"/>
      <c r="N4" s="16"/>
    </row>
    <row r="5" spans="1:14" ht="17.100000000000001" customHeight="1">
      <c r="A5" s="12" t="s">
        <v>4</v>
      </c>
      <c r="B5" s="6"/>
      <c r="C5" s="13"/>
      <c r="D5" s="6"/>
      <c r="E5" s="6" t="str">
        <f>'[2]Saisie_Pièces qv 15 m3h GS HERY'!L3</f>
        <v>Réhabilation de logements pour séniors en micro crèche</v>
      </c>
      <c r="F5" s="6"/>
      <c r="G5" s="6"/>
      <c r="H5" s="6"/>
      <c r="I5" s="6"/>
      <c r="J5" s="10"/>
      <c r="K5" s="6"/>
      <c r="L5" s="10"/>
      <c r="M5" s="10"/>
      <c r="N5" s="16"/>
    </row>
    <row r="6" spans="1:14" ht="18.75" thickBot="1">
      <c r="A6" s="17"/>
      <c r="B6" s="18"/>
      <c r="C6" s="18"/>
      <c r="D6" s="18"/>
      <c r="E6" s="18"/>
      <c r="F6" s="18"/>
      <c r="G6" s="18"/>
      <c r="H6" s="18"/>
      <c r="I6" s="18"/>
      <c r="J6" s="19"/>
      <c r="K6" s="18"/>
      <c r="L6" s="19"/>
      <c r="M6" s="19"/>
      <c r="N6" s="20"/>
    </row>
    <row r="7" spans="1:14" ht="8.1" customHeight="1" thickTop="1">
      <c r="A7" s="21"/>
      <c r="B7" s="22"/>
      <c r="C7" s="23"/>
      <c r="D7" s="23"/>
      <c r="E7" s="23"/>
      <c r="F7" s="23"/>
      <c r="G7" s="23"/>
      <c r="H7" s="23"/>
      <c r="I7" s="23"/>
      <c r="J7" s="24" t="s">
        <v>2</v>
      </c>
      <c r="K7" s="25"/>
      <c r="L7" s="26"/>
      <c r="M7" s="27"/>
      <c r="N7" s="28"/>
    </row>
    <row r="8" spans="1:14" ht="15.95" customHeight="1">
      <c r="A8" s="32" t="s">
        <v>5</v>
      </c>
      <c r="B8" s="33" t="s">
        <v>6</v>
      </c>
      <c r="C8" s="34"/>
      <c r="D8" s="34"/>
      <c r="E8" s="34"/>
      <c r="F8" s="34"/>
      <c r="G8" s="34"/>
      <c r="H8" s="34"/>
      <c r="I8" s="34"/>
      <c r="J8" s="35"/>
      <c r="K8" s="36" t="s">
        <v>7</v>
      </c>
      <c r="L8" s="37" t="s">
        <v>8</v>
      </c>
      <c r="M8" s="36" t="s">
        <v>9</v>
      </c>
      <c r="N8" s="38" t="s">
        <v>10</v>
      </c>
    </row>
    <row r="9" spans="1:14" ht="15.95" customHeight="1">
      <c r="A9" s="39"/>
      <c r="B9" s="33" t="s">
        <v>11</v>
      </c>
      <c r="C9" s="34"/>
      <c r="D9" s="34"/>
      <c r="E9" s="34"/>
      <c r="F9" s="34"/>
      <c r="G9" s="34"/>
      <c r="H9" s="34"/>
      <c r="I9" s="34"/>
      <c r="J9" s="35"/>
      <c r="K9" s="40"/>
      <c r="L9" s="30"/>
      <c r="M9" s="31"/>
      <c r="N9" s="41"/>
    </row>
    <row r="10" spans="1:14" ht="8.1" customHeight="1" thickBot="1">
      <c r="A10" s="32"/>
      <c r="B10" s="42"/>
      <c r="C10" s="29"/>
      <c r="D10" s="29"/>
      <c r="E10" s="29"/>
      <c r="F10" s="29"/>
      <c r="G10" s="29"/>
      <c r="H10" s="29"/>
      <c r="I10" s="29"/>
      <c r="J10" s="35"/>
      <c r="K10" s="40"/>
      <c r="L10" s="30"/>
      <c r="M10" s="31"/>
      <c r="N10" s="41"/>
    </row>
    <row r="11" spans="1:14" ht="14.1" customHeight="1" thickTop="1">
      <c r="A11" s="43"/>
      <c r="B11" s="44"/>
      <c r="C11" s="45"/>
      <c r="D11" s="45"/>
      <c r="E11" s="45"/>
      <c r="F11" s="45"/>
      <c r="G11" s="45"/>
      <c r="H11" s="45"/>
      <c r="I11" s="45"/>
      <c r="J11" s="46"/>
      <c r="K11" s="47"/>
      <c r="L11" s="48"/>
      <c r="M11" s="49"/>
      <c r="N11" s="50"/>
    </row>
    <row r="12" spans="1:14" ht="14.1" customHeight="1">
      <c r="A12" s="51"/>
      <c r="B12" s="52"/>
      <c r="C12" s="53"/>
      <c r="D12" s="53"/>
      <c r="E12" s="53"/>
      <c r="F12" s="53"/>
      <c r="G12" s="53"/>
      <c r="H12" s="53"/>
      <c r="I12" s="53"/>
      <c r="J12" s="54"/>
      <c r="K12" s="55"/>
      <c r="L12" s="56"/>
      <c r="M12" s="56"/>
      <c r="N12" s="57"/>
    </row>
    <row r="13" spans="1:14" ht="14.1" customHeight="1">
      <c r="A13" s="58"/>
      <c r="B13" s="52"/>
      <c r="C13" s="53"/>
      <c r="D13" s="53"/>
      <c r="E13" s="53"/>
      <c r="F13" s="53"/>
      <c r="G13" s="53"/>
      <c r="H13" s="53"/>
      <c r="I13" s="59"/>
      <c r="J13" s="54"/>
      <c r="K13" s="55"/>
      <c r="L13" s="56"/>
      <c r="M13" s="60"/>
      <c r="N13" s="61"/>
    </row>
    <row r="14" spans="1:14" ht="14.1" customHeight="1">
      <c r="A14" s="58"/>
      <c r="B14" s="52"/>
      <c r="C14" s="63" t="s">
        <v>12</v>
      </c>
      <c r="D14" s="53"/>
      <c r="E14" s="63"/>
      <c r="F14" s="53"/>
      <c r="G14" s="53"/>
      <c r="H14" s="53"/>
      <c r="I14" s="53"/>
      <c r="J14" s="54"/>
      <c r="K14" s="55"/>
      <c r="L14" s="56"/>
      <c r="M14" s="60"/>
      <c r="N14" s="61"/>
    </row>
    <row r="15" spans="1:14" ht="14.1" customHeight="1">
      <c r="A15" s="58"/>
      <c r="B15" s="52"/>
      <c r="C15" s="53"/>
      <c r="D15" s="53"/>
      <c r="E15" s="53"/>
      <c r="F15" s="53"/>
      <c r="G15" s="53"/>
      <c r="H15" s="53"/>
      <c r="I15" s="53"/>
      <c r="J15" s="54"/>
      <c r="K15" s="55"/>
      <c r="L15" s="56"/>
      <c r="M15" s="60"/>
      <c r="N15" s="61"/>
    </row>
    <row r="16" spans="1:14" ht="14.1" customHeight="1">
      <c r="A16" s="58" t="s">
        <v>13</v>
      </c>
      <c r="B16" s="52" t="s">
        <v>14</v>
      </c>
      <c r="C16" s="53"/>
      <c r="D16" s="53"/>
      <c r="E16" s="53"/>
      <c r="F16" s="53"/>
      <c r="G16" s="53"/>
      <c r="H16" s="53"/>
      <c r="I16" s="53"/>
      <c r="J16" s="54"/>
      <c r="K16" s="55"/>
      <c r="L16" s="56"/>
      <c r="M16" s="60"/>
      <c r="N16" s="61"/>
    </row>
    <row r="17" spans="1:14" ht="14.1" customHeight="1">
      <c r="A17" s="58" t="s">
        <v>15</v>
      </c>
      <c r="B17" s="52" t="s">
        <v>16</v>
      </c>
      <c r="C17" s="53"/>
      <c r="D17" s="53"/>
      <c r="E17" s="53"/>
      <c r="F17" s="53"/>
      <c r="G17" s="53"/>
      <c r="H17" s="53"/>
      <c r="I17" s="53"/>
      <c r="J17" s="54"/>
      <c r="K17" s="55"/>
      <c r="L17" s="56"/>
      <c r="M17" s="60"/>
      <c r="N17" s="61"/>
    </row>
    <row r="18" spans="1:14" ht="14.1" customHeight="1">
      <c r="A18" s="58"/>
      <c r="B18" s="52"/>
      <c r="C18" s="53"/>
      <c r="D18" s="53"/>
      <c r="E18" s="53"/>
      <c r="F18" s="53"/>
      <c r="G18" s="53"/>
      <c r="H18" s="53"/>
      <c r="I18" s="53"/>
      <c r="J18" s="54"/>
      <c r="K18" s="55"/>
      <c r="L18" s="56"/>
      <c r="M18" s="60"/>
      <c r="N18" s="61"/>
    </row>
    <row r="19" spans="1:14" ht="14.1" customHeight="1">
      <c r="A19" s="58"/>
      <c r="B19" s="64" t="s">
        <v>17</v>
      </c>
      <c r="C19" s="53"/>
      <c r="D19" s="53"/>
      <c r="E19" s="53"/>
      <c r="F19" s="53"/>
      <c r="G19" s="53"/>
      <c r="H19" s="53"/>
      <c r="I19" s="53"/>
      <c r="J19" s="54"/>
      <c r="K19" s="55"/>
      <c r="L19" s="56"/>
      <c r="M19" s="60"/>
      <c r="N19" s="61"/>
    </row>
    <row r="20" spans="1:14" ht="14.1" customHeight="1">
      <c r="A20" s="58"/>
      <c r="B20" s="64"/>
      <c r="C20" s="53"/>
      <c r="D20" s="53"/>
      <c r="E20" s="53"/>
      <c r="F20" s="53"/>
      <c r="G20" s="53"/>
      <c r="H20" s="53"/>
      <c r="I20" s="53"/>
      <c r="J20" s="54"/>
      <c r="K20" s="55"/>
      <c r="L20" s="56"/>
      <c r="M20" s="60"/>
      <c r="N20" s="61"/>
    </row>
    <row r="21" spans="1:14" ht="14.1" customHeight="1">
      <c r="A21" s="58"/>
      <c r="B21" s="64"/>
      <c r="C21" s="53"/>
      <c r="D21" s="53"/>
      <c r="E21" s="53"/>
      <c r="F21" s="53"/>
      <c r="G21" s="53"/>
      <c r="H21" s="53"/>
      <c r="I21" s="53"/>
      <c r="J21" s="54"/>
      <c r="K21" s="55"/>
      <c r="L21" s="56"/>
      <c r="M21" s="60"/>
      <c r="N21" s="61"/>
    </row>
    <row r="22" spans="1:14" ht="14.1" customHeight="1">
      <c r="A22" s="58" t="s">
        <v>18</v>
      </c>
      <c r="B22" s="52" t="s">
        <v>19</v>
      </c>
      <c r="C22" s="53"/>
      <c r="D22" s="53"/>
      <c r="E22" s="53"/>
      <c r="F22" s="53"/>
      <c r="G22" s="53"/>
      <c r="H22" s="53"/>
      <c r="I22" s="53"/>
      <c r="J22" s="54"/>
      <c r="K22" s="55"/>
      <c r="L22" s="56"/>
      <c r="M22" s="60"/>
      <c r="N22" s="61"/>
    </row>
    <row r="23" spans="1:14" ht="14.1" customHeight="1">
      <c r="A23" s="58"/>
      <c r="B23" s="52"/>
      <c r="C23" s="53"/>
      <c r="D23" s="53"/>
      <c r="E23" s="53"/>
      <c r="F23" s="53"/>
      <c r="G23" s="53"/>
      <c r="H23" s="53"/>
      <c r="I23" s="53"/>
      <c r="J23" s="54"/>
      <c r="K23" s="55"/>
      <c r="L23" s="56"/>
      <c r="M23" s="60"/>
      <c r="N23" s="61"/>
    </row>
    <row r="24" spans="1:14" ht="14.1" customHeight="1">
      <c r="A24" s="58"/>
      <c r="B24" s="64" t="s">
        <v>20</v>
      </c>
      <c r="C24" s="53"/>
      <c r="D24" s="53"/>
      <c r="E24" s="53"/>
      <c r="F24" s="53"/>
      <c r="G24" s="53"/>
      <c r="H24" s="53"/>
      <c r="I24" s="53"/>
      <c r="J24" s="54"/>
      <c r="K24" s="55"/>
      <c r="L24" s="56"/>
      <c r="M24" s="65"/>
      <c r="N24" s="66"/>
    </row>
    <row r="25" spans="1:14" ht="36" customHeight="1">
      <c r="A25" s="58"/>
      <c r="B25" s="126" t="s">
        <v>22</v>
      </c>
      <c r="C25" s="127"/>
      <c r="D25" s="127"/>
      <c r="E25" s="127"/>
      <c r="F25" s="127"/>
      <c r="G25" s="127"/>
      <c r="H25" s="127"/>
      <c r="I25" s="127"/>
      <c r="J25" s="128"/>
      <c r="K25" s="55"/>
      <c r="L25" s="56"/>
      <c r="M25" s="65"/>
      <c r="N25" s="66"/>
    </row>
    <row r="26" spans="1:14">
      <c r="A26" s="58"/>
      <c r="B26" s="64" t="s">
        <v>23</v>
      </c>
      <c r="C26" s="53"/>
      <c r="D26" s="53"/>
      <c r="E26" s="53"/>
      <c r="F26" s="53"/>
      <c r="G26" s="53"/>
      <c r="H26" s="53"/>
      <c r="I26" s="53"/>
      <c r="J26" s="54"/>
      <c r="K26" s="55"/>
      <c r="L26" s="56"/>
      <c r="M26" s="65"/>
      <c r="N26" s="66"/>
    </row>
    <row r="27" spans="1:14">
      <c r="A27" s="58"/>
      <c r="B27" s="64" t="s">
        <v>24</v>
      </c>
      <c r="C27" s="53"/>
      <c r="D27" s="53"/>
      <c r="E27" s="53"/>
      <c r="F27" s="53"/>
      <c r="G27" s="53"/>
      <c r="H27" s="53"/>
      <c r="I27" s="53"/>
      <c r="J27" s="54"/>
      <c r="K27" s="55" t="s">
        <v>21</v>
      </c>
      <c r="L27" s="56"/>
      <c r="M27" s="65"/>
      <c r="N27" s="66">
        <f>+M27*L27</f>
        <v>0</v>
      </c>
    </row>
    <row r="28" spans="1:14" ht="14.1" customHeight="1">
      <c r="A28" s="58"/>
      <c r="B28" s="64"/>
      <c r="C28" s="53"/>
      <c r="D28" s="53"/>
      <c r="E28" s="53"/>
      <c r="F28" s="53"/>
      <c r="G28" s="53"/>
      <c r="H28" s="53"/>
      <c r="I28" s="53"/>
      <c r="J28" s="54"/>
      <c r="K28" s="55"/>
      <c r="L28" s="56"/>
      <c r="M28" s="65"/>
      <c r="N28" s="66"/>
    </row>
    <row r="29" spans="1:14" ht="14.1" customHeight="1">
      <c r="A29" s="58"/>
      <c r="B29" s="64"/>
      <c r="C29" s="53"/>
      <c r="D29" s="53"/>
      <c r="E29" s="53"/>
      <c r="F29" s="53"/>
      <c r="G29" s="53"/>
      <c r="H29" s="53"/>
      <c r="I29" s="53"/>
      <c r="J29" s="54"/>
      <c r="K29" s="55"/>
      <c r="L29" s="56"/>
      <c r="M29" s="65"/>
      <c r="N29" s="66"/>
    </row>
    <row r="30" spans="1:14" ht="14.1" customHeight="1">
      <c r="A30" s="58" t="s">
        <v>25</v>
      </c>
      <c r="B30" s="52" t="s">
        <v>26</v>
      </c>
      <c r="C30" s="53"/>
      <c r="D30" s="53"/>
      <c r="E30" s="53"/>
      <c r="F30" s="53"/>
      <c r="G30" s="53"/>
      <c r="H30" s="53"/>
      <c r="I30" s="53"/>
      <c r="J30" s="54"/>
      <c r="K30" s="55"/>
      <c r="L30" s="56"/>
      <c r="M30" s="60"/>
      <c r="N30" s="61"/>
    </row>
    <row r="31" spans="1:14" ht="14.1" customHeight="1">
      <c r="A31" s="67" t="s">
        <v>27</v>
      </c>
      <c r="B31" s="68" t="s">
        <v>28</v>
      </c>
      <c r="C31" s="53"/>
      <c r="D31" s="53"/>
      <c r="E31" s="53"/>
      <c r="F31" s="53"/>
      <c r="G31" s="53"/>
      <c r="H31" s="53"/>
      <c r="I31" s="53"/>
      <c r="J31" s="54"/>
      <c r="K31" s="55"/>
      <c r="L31" s="56"/>
      <c r="M31" s="60"/>
      <c r="N31" s="61"/>
    </row>
    <row r="32" spans="1:14" ht="14.1" customHeight="1">
      <c r="A32" s="67"/>
      <c r="B32" s="68"/>
      <c r="C32" s="53"/>
      <c r="D32" s="53"/>
      <c r="E32" s="53"/>
      <c r="F32" s="53"/>
      <c r="G32" s="53"/>
      <c r="H32" s="53"/>
      <c r="I32" s="53"/>
      <c r="J32" s="54"/>
      <c r="K32" s="55"/>
      <c r="L32" s="56"/>
      <c r="M32" s="60"/>
      <c r="N32" s="61"/>
    </row>
    <row r="33" spans="1:14" ht="14.1" customHeight="1">
      <c r="A33" s="67"/>
      <c r="B33" s="64" t="s">
        <v>29</v>
      </c>
      <c r="C33" s="53"/>
      <c r="D33" s="53"/>
      <c r="E33" s="53"/>
      <c r="F33" s="53"/>
      <c r="G33" s="53"/>
      <c r="H33" s="53"/>
      <c r="I33" s="53"/>
      <c r="J33" s="54"/>
      <c r="K33" s="55" t="s">
        <v>21</v>
      </c>
      <c r="L33" s="56"/>
      <c r="M33" s="65"/>
      <c r="N33" s="66">
        <f>+M33*L33</f>
        <v>0</v>
      </c>
    </row>
    <row r="34" spans="1:14" ht="14.1" customHeight="1">
      <c r="A34" s="67"/>
      <c r="B34" s="64" t="s">
        <v>30</v>
      </c>
      <c r="C34" s="53"/>
      <c r="D34" s="53"/>
      <c r="E34" s="53"/>
      <c r="F34" s="53"/>
      <c r="G34" s="53"/>
      <c r="H34" s="53"/>
      <c r="I34" s="53"/>
      <c r="J34" s="54"/>
      <c r="K34" s="55"/>
      <c r="L34" s="56"/>
      <c r="M34" s="65"/>
      <c r="N34" s="66"/>
    </row>
    <row r="35" spans="1:14" ht="14.1" customHeight="1">
      <c r="A35" s="67"/>
      <c r="B35" s="64" t="s">
        <v>31</v>
      </c>
      <c r="C35" s="53"/>
      <c r="D35" s="53"/>
      <c r="E35" s="53"/>
      <c r="F35" s="53"/>
      <c r="G35" s="53"/>
      <c r="H35" s="53"/>
      <c r="I35" s="53"/>
      <c r="J35" s="54"/>
      <c r="K35" s="55"/>
      <c r="L35" s="56"/>
      <c r="M35" s="65"/>
      <c r="N35" s="66"/>
    </row>
    <row r="36" spans="1:14" ht="14.1" customHeight="1">
      <c r="A36" s="67"/>
      <c r="B36" s="64"/>
      <c r="C36" s="53"/>
      <c r="D36" s="53"/>
      <c r="E36" s="53"/>
      <c r="F36" s="53"/>
      <c r="G36" s="53"/>
      <c r="H36" s="53"/>
      <c r="I36" s="53"/>
      <c r="J36" s="54"/>
      <c r="K36" s="55"/>
      <c r="L36" s="56"/>
      <c r="M36" s="65"/>
      <c r="N36" s="66"/>
    </row>
    <row r="37" spans="1:14" ht="14.1" customHeight="1">
      <c r="A37" s="67"/>
      <c r="B37" s="64" t="s">
        <v>32</v>
      </c>
      <c r="C37" s="53"/>
      <c r="D37" s="53"/>
      <c r="E37" s="53"/>
      <c r="F37" s="53"/>
      <c r="G37" s="53"/>
      <c r="H37" s="53"/>
      <c r="I37" s="53"/>
      <c r="J37" s="54"/>
      <c r="K37" s="55" t="s">
        <v>21</v>
      </c>
      <c r="L37" s="56"/>
      <c r="M37" s="65"/>
      <c r="N37" s="66">
        <f>+M37*L37</f>
        <v>0</v>
      </c>
    </row>
    <row r="38" spans="1:14" ht="14.1" customHeight="1">
      <c r="A38" s="67"/>
      <c r="B38" s="64" t="s">
        <v>30</v>
      </c>
      <c r="C38" s="53"/>
      <c r="D38" s="53"/>
      <c r="E38" s="53"/>
      <c r="F38" s="53"/>
      <c r="G38" s="53"/>
      <c r="H38" s="53"/>
      <c r="I38" s="53"/>
      <c r="J38" s="54"/>
      <c r="K38" s="55"/>
      <c r="L38" s="56"/>
      <c r="M38" s="65"/>
      <c r="N38" s="66"/>
    </row>
    <row r="39" spans="1:14" ht="14.1" customHeight="1">
      <c r="A39" s="67"/>
      <c r="B39" s="64" t="s">
        <v>31</v>
      </c>
      <c r="C39" s="53"/>
      <c r="D39" s="53"/>
      <c r="E39" s="53"/>
      <c r="F39" s="53"/>
      <c r="G39" s="53"/>
      <c r="H39" s="53"/>
      <c r="I39" s="53"/>
      <c r="J39" s="54"/>
      <c r="K39" s="55"/>
      <c r="L39" s="56"/>
      <c r="M39" s="60"/>
      <c r="N39" s="61"/>
    </row>
    <row r="40" spans="1:14" ht="14.1" customHeight="1">
      <c r="A40" s="67"/>
      <c r="B40" s="64"/>
      <c r="C40" s="53"/>
      <c r="D40" s="53"/>
      <c r="E40" s="53"/>
      <c r="F40" s="53"/>
      <c r="G40" s="53"/>
      <c r="H40" s="53"/>
      <c r="I40" s="53"/>
      <c r="J40" s="54"/>
      <c r="K40" s="55"/>
      <c r="L40" s="56"/>
      <c r="M40" s="60"/>
      <c r="N40" s="61"/>
    </row>
    <row r="41" spans="1:14" ht="14.1" customHeight="1">
      <c r="A41" s="67"/>
      <c r="B41" s="64"/>
      <c r="C41" s="53"/>
      <c r="D41" s="53"/>
      <c r="E41" s="53"/>
      <c r="F41" s="53"/>
      <c r="G41" s="53"/>
      <c r="H41" s="53"/>
      <c r="I41" s="53"/>
      <c r="J41" s="54"/>
      <c r="K41" s="55"/>
      <c r="L41" s="56"/>
      <c r="M41" s="60"/>
      <c r="N41" s="61"/>
    </row>
    <row r="42" spans="1:14" ht="14.1" customHeight="1">
      <c r="A42" s="67" t="s">
        <v>33</v>
      </c>
      <c r="B42" s="68" t="s">
        <v>34</v>
      </c>
      <c r="C42" s="53"/>
      <c r="D42" s="53"/>
      <c r="E42" s="53"/>
      <c r="F42" s="53"/>
      <c r="G42" s="53"/>
      <c r="H42" s="53"/>
      <c r="I42" s="53"/>
      <c r="J42" s="54"/>
      <c r="K42" s="55"/>
      <c r="L42" s="56"/>
      <c r="M42" s="60"/>
      <c r="N42" s="61"/>
    </row>
    <row r="43" spans="1:14" ht="14.1" customHeight="1">
      <c r="A43" s="67"/>
      <c r="B43" s="64"/>
      <c r="C43" s="53"/>
      <c r="D43" s="53"/>
      <c r="E43" s="53"/>
      <c r="F43" s="53"/>
      <c r="G43" s="53"/>
      <c r="H43" s="53"/>
      <c r="I43" s="53"/>
      <c r="J43" s="54"/>
      <c r="K43" s="55"/>
      <c r="L43" s="56"/>
      <c r="M43" s="60"/>
      <c r="N43" s="61"/>
    </row>
    <row r="44" spans="1:14" ht="14.1" customHeight="1">
      <c r="A44" s="58"/>
      <c r="B44" s="64" t="s">
        <v>35</v>
      </c>
      <c r="C44" s="53"/>
      <c r="D44" s="53"/>
      <c r="E44" s="53"/>
      <c r="F44" s="53"/>
      <c r="G44" s="53"/>
      <c r="H44" s="53"/>
      <c r="I44" s="53"/>
      <c r="J44" s="54"/>
      <c r="K44" s="55" t="s">
        <v>36</v>
      </c>
      <c r="L44" s="56"/>
      <c r="M44" s="65"/>
      <c r="N44" s="66">
        <f>+M44*L44</f>
        <v>0</v>
      </c>
    </row>
    <row r="45" spans="1:14" ht="14.1" customHeight="1">
      <c r="A45" s="58"/>
      <c r="B45" s="64"/>
      <c r="C45" s="53"/>
      <c r="D45" s="53"/>
      <c r="E45" s="53"/>
      <c r="F45" s="53"/>
      <c r="G45" s="53"/>
      <c r="H45" s="53"/>
      <c r="I45" s="53"/>
      <c r="J45" s="54"/>
      <c r="K45" s="55"/>
      <c r="L45" s="56"/>
      <c r="M45" s="65"/>
      <c r="N45" s="66"/>
    </row>
    <row r="46" spans="1:14" ht="14.1" customHeight="1">
      <c r="A46" s="58"/>
      <c r="B46" s="64"/>
      <c r="C46" s="53"/>
      <c r="D46" s="53"/>
      <c r="E46" s="53"/>
      <c r="F46" s="53"/>
      <c r="G46" s="53"/>
      <c r="H46" s="53"/>
      <c r="I46" s="53"/>
      <c r="J46" s="54"/>
      <c r="K46" s="55"/>
      <c r="L46" s="56"/>
      <c r="M46" s="65"/>
      <c r="N46" s="66"/>
    </row>
    <row r="47" spans="1:14" ht="14.1" customHeight="1">
      <c r="A47" s="67" t="s">
        <v>37</v>
      </c>
      <c r="B47" s="68" t="s">
        <v>38</v>
      </c>
      <c r="C47" s="53"/>
      <c r="D47" s="53"/>
      <c r="E47" s="53"/>
      <c r="F47" s="53"/>
      <c r="G47" s="53"/>
      <c r="H47" s="53"/>
      <c r="I47" s="53"/>
      <c r="J47" s="54"/>
      <c r="K47" s="55"/>
      <c r="L47" s="56"/>
      <c r="M47" s="60"/>
      <c r="N47" s="61"/>
    </row>
    <row r="48" spans="1:14" ht="14.1" customHeight="1">
      <c r="A48" s="67"/>
      <c r="B48" s="64"/>
      <c r="C48" s="53"/>
      <c r="D48" s="53"/>
      <c r="E48" s="53"/>
      <c r="F48" s="53"/>
      <c r="G48" s="53"/>
      <c r="H48" s="53"/>
      <c r="I48" s="53"/>
      <c r="J48" s="54"/>
      <c r="K48" s="55"/>
      <c r="L48" s="56"/>
      <c r="M48" s="60"/>
      <c r="N48" s="61"/>
    </row>
    <row r="49" spans="1:14" ht="14.1" customHeight="1">
      <c r="A49" s="58"/>
      <c r="B49" s="64" t="s">
        <v>39</v>
      </c>
      <c r="C49" s="53"/>
      <c r="D49" s="53"/>
      <c r="E49" s="53"/>
      <c r="F49" s="53"/>
      <c r="G49" s="53"/>
      <c r="H49" s="53"/>
      <c r="I49" s="53"/>
      <c r="J49" s="54"/>
      <c r="K49" s="55" t="s">
        <v>21</v>
      </c>
      <c r="L49" s="56"/>
      <c r="M49" s="65"/>
      <c r="N49" s="66">
        <f>+M49*L49</f>
        <v>0</v>
      </c>
    </row>
    <row r="50" spans="1:14" ht="14.1" customHeight="1">
      <c r="A50" s="51"/>
      <c r="B50" s="64" t="s">
        <v>30</v>
      </c>
      <c r="C50" s="53"/>
      <c r="D50" s="53"/>
      <c r="E50" s="53"/>
      <c r="F50" s="53"/>
      <c r="G50" s="53"/>
      <c r="H50" s="53"/>
      <c r="I50" s="53"/>
      <c r="J50" s="54"/>
      <c r="K50" s="55"/>
      <c r="L50" s="56"/>
      <c r="M50" s="65"/>
      <c r="N50" s="66"/>
    </row>
    <row r="51" spans="1:14" ht="14.1" customHeight="1">
      <c r="A51" s="58"/>
      <c r="B51" s="64" t="s">
        <v>31</v>
      </c>
      <c r="C51" s="53"/>
      <c r="D51" s="53"/>
      <c r="E51" s="53"/>
      <c r="F51" s="53"/>
      <c r="G51" s="53"/>
      <c r="H51" s="53"/>
      <c r="I51" s="53"/>
      <c r="J51" s="54"/>
      <c r="K51" s="55"/>
      <c r="L51" s="56"/>
      <c r="M51" s="65"/>
      <c r="N51" s="66"/>
    </row>
    <row r="52" spans="1:14" ht="14.1" customHeight="1">
      <c r="A52" s="58"/>
      <c r="B52" s="64"/>
      <c r="C52" s="53"/>
      <c r="D52" s="53"/>
      <c r="E52" s="53"/>
      <c r="F52" s="53"/>
      <c r="G52" s="53"/>
      <c r="H52" s="53"/>
      <c r="I52" s="53"/>
      <c r="J52" s="54"/>
      <c r="K52" s="55"/>
      <c r="L52" s="56"/>
      <c r="M52" s="65"/>
      <c r="N52" s="66"/>
    </row>
    <row r="53" spans="1:14" ht="14.1" customHeight="1">
      <c r="A53" s="58"/>
      <c r="B53" s="64" t="s">
        <v>228</v>
      </c>
      <c r="C53" s="53"/>
      <c r="D53" s="53"/>
      <c r="E53" s="53"/>
      <c r="F53" s="53"/>
      <c r="G53" s="53"/>
      <c r="H53" s="53"/>
      <c r="I53" s="53"/>
      <c r="J53" s="54"/>
      <c r="K53" s="55" t="s">
        <v>21</v>
      </c>
      <c r="L53" s="56"/>
      <c r="M53" s="65"/>
      <c r="N53" s="66">
        <f>+M53*L53</f>
        <v>0</v>
      </c>
    </row>
    <row r="54" spans="1:14" ht="14.1" customHeight="1">
      <c r="A54" s="58"/>
      <c r="B54" s="64" t="s">
        <v>30</v>
      </c>
      <c r="C54" s="53"/>
      <c r="D54" s="53"/>
      <c r="E54" s="53"/>
      <c r="F54" s="53"/>
      <c r="G54" s="53"/>
      <c r="H54" s="53"/>
      <c r="I54" s="53"/>
      <c r="J54" s="54"/>
      <c r="K54" s="55"/>
      <c r="L54" s="56"/>
      <c r="M54" s="65"/>
      <c r="N54" s="66"/>
    </row>
    <row r="55" spans="1:14" ht="14.1" customHeight="1">
      <c r="A55" s="58"/>
      <c r="B55" s="64" t="s">
        <v>31</v>
      </c>
      <c r="C55" s="53"/>
      <c r="D55" s="53"/>
      <c r="E55" s="53"/>
      <c r="F55" s="53"/>
      <c r="G55" s="53"/>
      <c r="H55" s="53"/>
      <c r="I55" s="53"/>
      <c r="J55" s="54"/>
      <c r="K55" s="55"/>
      <c r="L55" s="56"/>
      <c r="M55" s="65"/>
      <c r="N55" s="66"/>
    </row>
    <row r="56" spans="1:14" ht="14.1" customHeight="1">
      <c r="A56" s="58"/>
      <c r="B56" s="68"/>
      <c r="C56" s="53"/>
      <c r="D56" s="53"/>
      <c r="E56" s="53"/>
      <c r="F56" s="53"/>
      <c r="G56" s="53"/>
      <c r="H56" s="53"/>
      <c r="I56" s="53"/>
      <c r="J56" s="54"/>
      <c r="K56" s="55"/>
      <c r="L56" s="56"/>
      <c r="M56" s="65"/>
      <c r="N56" s="66"/>
    </row>
    <row r="57" spans="1:14" ht="14.1" customHeight="1">
      <c r="A57" s="58"/>
      <c r="B57" s="68"/>
      <c r="C57" s="53"/>
      <c r="D57" s="53"/>
      <c r="E57" s="53"/>
      <c r="F57" s="53"/>
      <c r="G57" s="53"/>
      <c r="H57" s="53"/>
      <c r="I57" s="53"/>
      <c r="J57" s="54"/>
      <c r="K57" s="55"/>
      <c r="L57" s="56"/>
      <c r="M57" s="65"/>
      <c r="N57" s="66"/>
    </row>
    <row r="58" spans="1:14" ht="14.1" customHeight="1">
      <c r="A58" s="67" t="s">
        <v>40</v>
      </c>
      <c r="B58" s="68" t="s">
        <v>41</v>
      </c>
      <c r="C58" s="53"/>
      <c r="D58" s="53"/>
      <c r="E58" s="53"/>
      <c r="F58" s="53"/>
      <c r="G58" s="53"/>
      <c r="H58" s="53"/>
      <c r="I58" s="53"/>
      <c r="J58" s="54"/>
      <c r="K58" s="55"/>
      <c r="L58" s="56"/>
      <c r="M58" s="60"/>
      <c r="N58" s="61"/>
    </row>
    <row r="59" spans="1:14" ht="14.1" customHeight="1">
      <c r="A59" s="67"/>
      <c r="B59" s="64"/>
      <c r="C59" s="53"/>
      <c r="D59" s="53"/>
      <c r="E59" s="53"/>
      <c r="F59" s="53"/>
      <c r="G59" s="53"/>
      <c r="H59" s="53"/>
      <c r="I59" s="53"/>
      <c r="J59" s="54"/>
      <c r="K59" s="55"/>
      <c r="L59" s="56"/>
      <c r="M59" s="60"/>
      <c r="N59" s="61"/>
    </row>
    <row r="60" spans="1:14" ht="14.1" customHeight="1">
      <c r="A60" s="58"/>
      <c r="B60" s="64" t="s">
        <v>229</v>
      </c>
      <c r="C60" s="53"/>
      <c r="D60" s="53"/>
      <c r="E60" s="53"/>
      <c r="F60" s="53"/>
      <c r="G60" s="53"/>
      <c r="H60" s="53"/>
      <c r="I60" s="53"/>
      <c r="J60" s="54"/>
      <c r="K60" s="55" t="s">
        <v>21</v>
      </c>
      <c r="L60" s="56"/>
      <c r="M60" s="65"/>
      <c r="N60" s="66">
        <f>+M60*L60</f>
        <v>0</v>
      </c>
    </row>
    <row r="61" spans="1:14" ht="14.1" customHeight="1">
      <c r="A61" s="58"/>
      <c r="B61" s="64" t="s">
        <v>30</v>
      </c>
      <c r="C61" s="53"/>
      <c r="D61" s="53"/>
      <c r="E61" s="53"/>
      <c r="F61" s="53"/>
      <c r="G61" s="53"/>
      <c r="H61" s="53"/>
      <c r="I61" s="53"/>
      <c r="J61" s="54"/>
      <c r="K61" s="55"/>
      <c r="L61" s="56"/>
      <c r="M61" s="65"/>
      <c r="N61" s="66"/>
    </row>
    <row r="62" spans="1:14" ht="14.1" customHeight="1">
      <c r="A62" s="58"/>
      <c r="B62" s="64" t="s">
        <v>31</v>
      </c>
      <c r="C62" s="53"/>
      <c r="D62" s="53"/>
      <c r="E62" s="53"/>
      <c r="F62" s="53"/>
      <c r="G62" s="53"/>
      <c r="H62" s="53"/>
      <c r="I62" s="53"/>
      <c r="J62" s="54"/>
      <c r="K62" s="55"/>
      <c r="L62" s="56"/>
      <c r="M62" s="65"/>
      <c r="N62" s="66"/>
    </row>
    <row r="63" spans="1:14" ht="14.1" customHeight="1">
      <c r="A63" s="58"/>
      <c r="B63" s="68"/>
      <c r="C63" s="53"/>
      <c r="D63" s="53"/>
      <c r="E63" s="53"/>
      <c r="F63" s="53"/>
      <c r="G63" s="53"/>
      <c r="H63" s="53"/>
      <c r="I63" s="53"/>
      <c r="J63" s="54"/>
      <c r="K63" s="55"/>
      <c r="L63" s="56"/>
      <c r="M63" s="65"/>
      <c r="N63" s="66"/>
    </row>
    <row r="64" spans="1:14" ht="14.1" customHeight="1">
      <c r="A64" s="58"/>
      <c r="B64" s="68"/>
      <c r="C64" s="53"/>
      <c r="D64" s="53"/>
      <c r="E64" s="53"/>
      <c r="F64" s="53"/>
      <c r="G64" s="53"/>
      <c r="H64" s="53"/>
      <c r="I64" s="53"/>
      <c r="J64" s="54"/>
      <c r="K64" s="55"/>
      <c r="L64" s="56"/>
      <c r="M64" s="65"/>
      <c r="N64" s="66"/>
    </row>
    <row r="65" spans="1:14" ht="14.1" customHeight="1">
      <c r="A65" s="67" t="s">
        <v>42</v>
      </c>
      <c r="B65" s="68" t="s">
        <v>43</v>
      </c>
      <c r="C65" s="53"/>
      <c r="D65" s="53"/>
      <c r="E65" s="53"/>
      <c r="F65" s="53"/>
      <c r="G65" s="53"/>
      <c r="H65" s="53"/>
      <c r="I65" s="53"/>
      <c r="J65" s="54"/>
      <c r="K65" s="55"/>
      <c r="L65" s="56"/>
      <c r="M65" s="60"/>
      <c r="N65" s="61"/>
    </row>
    <row r="66" spans="1:14" ht="14.1" customHeight="1">
      <c r="A66" s="67"/>
      <c r="B66" s="64"/>
      <c r="C66" s="53"/>
      <c r="D66" s="53"/>
      <c r="E66" s="53"/>
      <c r="F66" s="53"/>
      <c r="G66" s="53"/>
      <c r="H66" s="53"/>
      <c r="I66" s="53"/>
      <c r="J66" s="54"/>
      <c r="K66" s="55"/>
      <c r="L66" s="56"/>
      <c r="M66" s="60"/>
      <c r="N66" s="61"/>
    </row>
    <row r="67" spans="1:14" ht="14.1" customHeight="1">
      <c r="A67" s="58"/>
      <c r="B67" s="64" t="s">
        <v>44</v>
      </c>
      <c r="C67" s="53"/>
      <c r="D67" s="53"/>
      <c r="E67" s="53"/>
      <c r="F67" s="53"/>
      <c r="G67" s="53"/>
      <c r="H67" s="53"/>
      <c r="I67" s="53"/>
      <c r="J67" s="54"/>
      <c r="K67" s="55" t="s">
        <v>44</v>
      </c>
      <c r="L67" s="56"/>
      <c r="M67" s="65"/>
      <c r="N67" s="66">
        <f>+M67*L67</f>
        <v>0</v>
      </c>
    </row>
    <row r="68" spans="1:14" ht="14.1" customHeight="1">
      <c r="A68" s="58"/>
      <c r="B68" s="68"/>
      <c r="C68" s="53"/>
      <c r="D68" s="53"/>
      <c r="E68" s="53"/>
      <c r="F68" s="53"/>
      <c r="G68" s="53"/>
      <c r="H68" s="53"/>
      <c r="I68" s="53"/>
      <c r="J68" s="54"/>
      <c r="K68" s="55"/>
      <c r="L68" s="56"/>
      <c r="M68" s="65"/>
      <c r="N68" s="66"/>
    </row>
    <row r="69" spans="1:14" ht="14.1" customHeight="1">
      <c r="A69" s="58"/>
      <c r="B69" s="68"/>
      <c r="C69" s="53"/>
      <c r="D69" s="53"/>
      <c r="E69" s="53"/>
      <c r="F69" s="53"/>
      <c r="G69" s="53"/>
      <c r="H69" s="53"/>
      <c r="I69" s="53"/>
      <c r="J69" s="54"/>
      <c r="K69" s="55"/>
      <c r="L69" s="56"/>
      <c r="M69" s="65"/>
      <c r="N69" s="66"/>
    </row>
    <row r="70" spans="1:14" ht="14.1" customHeight="1">
      <c r="A70" s="67" t="s">
        <v>45</v>
      </c>
      <c r="B70" s="68" t="s">
        <v>46</v>
      </c>
      <c r="C70" s="53"/>
      <c r="D70" s="53"/>
      <c r="E70" s="53"/>
      <c r="F70" s="53"/>
      <c r="G70" s="53"/>
      <c r="H70" s="53"/>
      <c r="I70" s="53"/>
      <c r="J70" s="54"/>
      <c r="K70" s="55"/>
      <c r="L70" s="56"/>
      <c r="M70" s="60"/>
      <c r="N70" s="61"/>
    </row>
    <row r="71" spans="1:14" ht="14.1" customHeight="1">
      <c r="A71" s="67"/>
      <c r="B71" s="64"/>
      <c r="C71" s="53"/>
      <c r="D71" s="53"/>
      <c r="E71" s="53"/>
      <c r="F71" s="53"/>
      <c r="G71" s="53"/>
      <c r="H71" s="53"/>
      <c r="I71" s="53"/>
      <c r="J71" s="54"/>
      <c r="K71" s="55"/>
      <c r="L71" s="56"/>
      <c r="M71" s="60"/>
      <c r="N71" s="61"/>
    </row>
    <row r="72" spans="1:14" ht="14.1" customHeight="1">
      <c r="A72" s="58"/>
      <c r="B72" s="64" t="s">
        <v>230</v>
      </c>
      <c r="C72" s="53"/>
      <c r="D72" s="53"/>
      <c r="E72" s="53"/>
      <c r="F72" s="53"/>
      <c r="G72" s="53"/>
      <c r="H72" s="53"/>
      <c r="I72" s="53"/>
      <c r="J72" s="54"/>
      <c r="K72" s="55" t="s">
        <v>21</v>
      </c>
      <c r="L72" s="56"/>
      <c r="M72" s="65"/>
      <c r="N72" s="66">
        <f>+M72*L72</f>
        <v>0</v>
      </c>
    </row>
    <row r="73" spans="1:14" ht="14.1" customHeight="1">
      <c r="A73" s="58"/>
      <c r="B73" s="52"/>
      <c r="C73" s="53"/>
      <c r="D73" s="53"/>
      <c r="E73" s="53"/>
      <c r="F73" s="53"/>
      <c r="G73" s="53"/>
      <c r="H73" s="53"/>
      <c r="I73" s="53"/>
      <c r="J73" s="54"/>
      <c r="K73" s="55"/>
      <c r="L73" s="56"/>
      <c r="M73" s="65"/>
      <c r="N73" s="66"/>
    </row>
    <row r="74" spans="1:14" ht="14.1" customHeight="1" thickBot="1">
      <c r="A74" s="58"/>
      <c r="B74" s="64"/>
      <c r="C74" s="53"/>
      <c r="D74" s="53"/>
      <c r="E74" s="53"/>
      <c r="F74" s="53"/>
      <c r="G74" s="53"/>
      <c r="H74" s="53"/>
      <c r="I74" s="53"/>
      <c r="J74" s="54"/>
      <c r="K74" s="55"/>
      <c r="L74" s="56"/>
      <c r="M74" s="65"/>
      <c r="N74" s="66"/>
    </row>
    <row r="75" spans="1:14" ht="14.1" customHeight="1" thickBot="1">
      <c r="A75" s="69"/>
      <c r="B75" s="70" t="str">
        <f>CONCATENATE("TOTAL  "&amp;B16)</f>
        <v>TOTAL  DESCRIPTION DES OUVRAGES DE CHAUFFAGE</v>
      </c>
      <c r="C75" s="71"/>
      <c r="D75" s="71"/>
      <c r="E75" s="71"/>
      <c r="F75" s="71"/>
      <c r="G75" s="71"/>
      <c r="H75" s="71"/>
      <c r="I75" s="71"/>
      <c r="J75" s="72"/>
      <c r="K75" s="73"/>
      <c r="L75" s="74"/>
      <c r="M75" s="75"/>
      <c r="N75" s="76">
        <f>SUM(N16:N74)</f>
        <v>0</v>
      </c>
    </row>
    <row r="76" spans="1:14" ht="14.1" customHeight="1">
      <c r="A76" s="77"/>
      <c r="B76" s="52"/>
      <c r="C76" s="53"/>
      <c r="D76" s="53"/>
      <c r="E76" s="53"/>
      <c r="F76" s="53"/>
      <c r="G76" s="53"/>
      <c r="H76" s="53"/>
      <c r="I76" s="53"/>
      <c r="J76" s="78" t="s">
        <v>47</v>
      </c>
      <c r="K76" s="79"/>
      <c r="L76" s="62"/>
      <c r="M76" s="62"/>
      <c r="N76" s="80">
        <f>+N75</f>
        <v>0</v>
      </c>
    </row>
    <row r="77" spans="1:14" ht="14.1" customHeight="1">
      <c r="A77" s="77"/>
      <c r="B77" s="52"/>
      <c r="C77" s="53"/>
      <c r="D77" s="53"/>
      <c r="E77" s="53"/>
      <c r="F77" s="53"/>
      <c r="G77" s="53"/>
      <c r="H77" s="53"/>
      <c r="I77" s="53"/>
      <c r="J77" s="78" t="s">
        <v>48</v>
      </c>
      <c r="K77" s="79"/>
      <c r="L77" s="62"/>
      <c r="M77" s="62"/>
      <c r="N77" s="80">
        <f>N76*20%</f>
        <v>0</v>
      </c>
    </row>
    <row r="78" spans="1:14" ht="14.1" customHeight="1">
      <c r="A78" s="77"/>
      <c r="B78" s="52"/>
      <c r="C78" s="53"/>
      <c r="D78" s="53"/>
      <c r="E78" s="53"/>
      <c r="F78" s="53"/>
      <c r="G78" s="53"/>
      <c r="H78" s="53"/>
      <c r="I78" s="53"/>
      <c r="J78" s="78" t="s">
        <v>49</v>
      </c>
      <c r="K78" s="79"/>
      <c r="L78" s="62"/>
      <c r="M78" s="62"/>
      <c r="N78" s="80">
        <f>SUM(N76:N77)</f>
        <v>0</v>
      </c>
    </row>
    <row r="79" spans="1:14" ht="14.1" customHeight="1">
      <c r="A79" s="81"/>
      <c r="B79" s="82"/>
      <c r="C79" s="83"/>
      <c r="D79" s="84"/>
      <c r="E79" s="84"/>
      <c r="F79" s="84"/>
      <c r="G79" s="84"/>
      <c r="H79" s="84"/>
      <c r="I79" s="84"/>
      <c r="J79" s="85"/>
      <c r="K79" s="86"/>
      <c r="L79" s="87"/>
      <c r="M79" s="88"/>
      <c r="N79" s="89"/>
    </row>
    <row r="80" spans="1:14" ht="14.1" customHeight="1">
      <c r="A80" s="69"/>
      <c r="B80" s="90"/>
      <c r="C80" s="71"/>
      <c r="D80" s="71"/>
      <c r="E80" s="71"/>
      <c r="F80" s="71"/>
      <c r="G80" s="71"/>
      <c r="H80" s="71"/>
      <c r="I80" s="71"/>
      <c r="J80" s="72"/>
      <c r="K80" s="73"/>
      <c r="L80" s="74"/>
      <c r="M80" s="91"/>
      <c r="N80" s="92"/>
    </row>
    <row r="81" spans="1:14" ht="14.1" customHeight="1">
      <c r="A81" s="58"/>
      <c r="B81" s="64"/>
      <c r="C81" s="53"/>
      <c r="D81" s="53"/>
      <c r="E81" s="53"/>
      <c r="F81" s="53"/>
      <c r="G81" s="53"/>
      <c r="H81" s="53"/>
      <c r="I81" s="53"/>
      <c r="J81" s="54"/>
      <c r="K81" s="55"/>
      <c r="L81" s="56"/>
      <c r="M81" s="65"/>
      <c r="N81" s="66"/>
    </row>
    <row r="82" spans="1:14" ht="14.1" customHeight="1">
      <c r="A82" s="58" t="s">
        <v>50</v>
      </c>
      <c r="B82" s="52" t="s">
        <v>51</v>
      </c>
      <c r="C82" s="53"/>
      <c r="D82" s="53"/>
      <c r="E82" s="53"/>
      <c r="F82" s="53"/>
      <c r="G82" s="53"/>
      <c r="H82" s="53"/>
      <c r="I82" s="53"/>
      <c r="J82" s="54"/>
      <c r="K82" s="55"/>
      <c r="L82" s="56"/>
      <c r="M82" s="65"/>
      <c r="N82" s="66"/>
    </row>
    <row r="83" spans="1:14" ht="14.1" customHeight="1">
      <c r="A83" s="58" t="s">
        <v>52</v>
      </c>
      <c r="B83" s="52" t="s">
        <v>16</v>
      </c>
      <c r="C83" s="53"/>
      <c r="D83" s="53"/>
      <c r="E83" s="53"/>
      <c r="F83" s="53"/>
      <c r="G83" s="53"/>
      <c r="H83" s="53"/>
      <c r="I83" s="53"/>
      <c r="J83" s="54"/>
      <c r="K83" s="55"/>
      <c r="L83" s="56"/>
      <c r="M83" s="60"/>
      <c r="N83" s="61"/>
    </row>
    <row r="84" spans="1:14" ht="14.1" customHeight="1">
      <c r="A84" s="58"/>
      <c r="B84" s="52"/>
      <c r="C84" s="53"/>
      <c r="D84" s="53"/>
      <c r="E84" s="53"/>
      <c r="F84" s="53"/>
      <c r="G84" s="53"/>
      <c r="H84" s="53"/>
      <c r="I84" s="53"/>
      <c r="J84" s="54"/>
      <c r="K84" s="55"/>
      <c r="L84" s="56"/>
      <c r="M84" s="60"/>
      <c r="N84" s="61"/>
    </row>
    <row r="85" spans="1:14" ht="14.1" customHeight="1">
      <c r="A85" s="58"/>
      <c r="B85" s="64" t="s">
        <v>17</v>
      </c>
      <c r="C85" s="53"/>
      <c r="D85" s="53"/>
      <c r="E85" s="53"/>
      <c r="F85" s="53"/>
      <c r="G85" s="53"/>
      <c r="H85" s="53"/>
      <c r="I85" s="53"/>
      <c r="J85" s="54"/>
      <c r="K85" s="55"/>
      <c r="L85" s="56"/>
      <c r="M85" s="60"/>
      <c r="N85" s="61"/>
    </row>
    <row r="86" spans="1:14" ht="14.1" customHeight="1">
      <c r="A86" s="58"/>
      <c r="B86" s="64"/>
      <c r="C86" s="53"/>
      <c r="D86" s="53"/>
      <c r="E86" s="53"/>
      <c r="F86" s="53"/>
      <c r="G86" s="53"/>
      <c r="H86" s="53"/>
      <c r="I86" s="53"/>
      <c r="J86" s="54"/>
      <c r="K86" s="55"/>
      <c r="L86" s="56"/>
      <c r="M86" s="60"/>
      <c r="N86" s="61"/>
    </row>
    <row r="87" spans="1:14" ht="14.1" customHeight="1">
      <c r="A87" s="58"/>
      <c r="B87" s="64"/>
      <c r="C87" s="53"/>
      <c r="D87" s="53"/>
      <c r="E87" s="53"/>
      <c r="F87" s="53"/>
      <c r="G87" s="53"/>
      <c r="H87" s="53"/>
      <c r="I87" s="53"/>
      <c r="J87" s="54"/>
      <c r="K87" s="55"/>
      <c r="L87" s="56"/>
      <c r="M87" s="60"/>
      <c r="N87" s="61"/>
    </row>
    <row r="88" spans="1:14" ht="14.1" customHeight="1">
      <c r="A88" s="58" t="s">
        <v>53</v>
      </c>
      <c r="B88" s="52" t="s">
        <v>19</v>
      </c>
      <c r="C88" s="53"/>
      <c r="D88" s="53"/>
      <c r="E88" s="53"/>
      <c r="F88" s="53"/>
      <c r="G88" s="53"/>
      <c r="H88" s="53"/>
      <c r="I88" s="53"/>
      <c r="J88" s="54"/>
      <c r="K88" s="55"/>
      <c r="L88" s="56"/>
      <c r="M88" s="60"/>
      <c r="N88" s="61"/>
    </row>
    <row r="89" spans="1:14" ht="14.1" customHeight="1">
      <c r="A89" s="58"/>
      <c r="B89" s="52"/>
      <c r="C89" s="53"/>
      <c r="D89" s="53"/>
      <c r="E89" s="53"/>
      <c r="F89" s="53"/>
      <c r="G89" s="53"/>
      <c r="H89" s="53"/>
      <c r="I89" s="53"/>
      <c r="J89" s="54"/>
      <c r="K89" s="55"/>
      <c r="L89" s="56"/>
      <c r="M89" s="60"/>
      <c r="N89" s="61"/>
    </row>
    <row r="90" spans="1:14" ht="14.1" customHeight="1">
      <c r="A90" s="58"/>
      <c r="B90" s="64" t="s">
        <v>54</v>
      </c>
      <c r="C90" s="53"/>
      <c r="D90" s="53"/>
      <c r="E90" s="53"/>
      <c r="F90" s="53"/>
      <c r="G90" s="53"/>
      <c r="H90" s="53"/>
      <c r="I90" s="53"/>
      <c r="J90" s="54"/>
      <c r="K90" s="55"/>
      <c r="L90" s="56"/>
      <c r="M90" s="60"/>
      <c r="N90" s="61"/>
    </row>
    <row r="91" spans="1:14" ht="14.1" customHeight="1">
      <c r="A91" s="58"/>
      <c r="B91" s="64" t="s">
        <v>55</v>
      </c>
      <c r="C91" s="53"/>
      <c r="D91" s="53"/>
      <c r="E91" s="53"/>
      <c r="F91" s="53"/>
      <c r="G91" s="53"/>
      <c r="H91" s="53"/>
      <c r="I91" s="53"/>
      <c r="J91" s="54"/>
      <c r="K91" s="55" t="s">
        <v>21</v>
      </c>
      <c r="L91" s="56"/>
      <c r="M91" s="65"/>
      <c r="N91" s="66">
        <f>+M91*L91</f>
        <v>0</v>
      </c>
    </row>
    <row r="92" spans="1:14" ht="14.1" customHeight="1">
      <c r="A92" s="58"/>
      <c r="B92" s="64" t="s">
        <v>56</v>
      </c>
      <c r="C92" s="53"/>
      <c r="D92" s="53"/>
      <c r="E92" s="53"/>
      <c r="F92" s="53"/>
      <c r="G92" s="53"/>
      <c r="H92" s="53"/>
      <c r="I92" s="53"/>
      <c r="J92" s="54"/>
      <c r="K92" s="55"/>
      <c r="L92" s="56"/>
      <c r="M92" s="65"/>
      <c r="N92" s="66"/>
    </row>
    <row r="93" spans="1:14" ht="14.1" customHeight="1">
      <c r="A93" s="58"/>
      <c r="B93" s="64"/>
      <c r="C93" s="53"/>
      <c r="D93" s="53"/>
      <c r="E93" s="53"/>
      <c r="F93" s="53"/>
      <c r="G93" s="53"/>
      <c r="H93" s="53"/>
      <c r="I93" s="53"/>
      <c r="J93" s="54"/>
      <c r="K93" s="55"/>
      <c r="L93" s="56"/>
      <c r="M93" s="65"/>
      <c r="N93" s="66"/>
    </row>
    <row r="94" spans="1:14" ht="14.1" customHeight="1">
      <c r="A94" s="58"/>
      <c r="B94" s="64"/>
      <c r="C94" s="53"/>
      <c r="D94" s="53"/>
      <c r="E94" s="53"/>
      <c r="F94" s="53"/>
      <c r="G94" s="53"/>
      <c r="H94" s="53"/>
      <c r="I94" s="53"/>
      <c r="J94" s="54"/>
      <c r="K94" s="55"/>
      <c r="L94" s="56"/>
      <c r="M94" s="65"/>
      <c r="N94" s="66"/>
    </row>
    <row r="95" spans="1:14" ht="14.1" customHeight="1">
      <c r="A95" s="58" t="s">
        <v>57</v>
      </c>
      <c r="B95" s="52" t="s">
        <v>58</v>
      </c>
      <c r="C95" s="53"/>
      <c r="D95" s="53"/>
      <c r="E95" s="53"/>
      <c r="F95" s="53"/>
      <c r="G95" s="53"/>
      <c r="H95" s="53"/>
      <c r="I95" s="53"/>
      <c r="J95" s="54"/>
      <c r="K95" s="55"/>
      <c r="L95" s="56"/>
      <c r="M95" s="65"/>
      <c r="N95" s="66"/>
    </row>
    <row r="96" spans="1:14" ht="14.1" customHeight="1">
      <c r="A96" s="67" t="s">
        <v>59</v>
      </c>
      <c r="B96" s="68" t="s">
        <v>60</v>
      </c>
      <c r="C96" s="53"/>
      <c r="D96" s="53"/>
      <c r="E96" s="53"/>
      <c r="F96" s="53"/>
      <c r="G96" s="53"/>
      <c r="H96" s="53"/>
      <c r="I96" s="53"/>
      <c r="J96" s="54"/>
      <c r="K96" s="55"/>
      <c r="L96" s="56"/>
      <c r="M96" s="60"/>
      <c r="N96" s="61"/>
    </row>
    <row r="97" spans="1:14" ht="14.1" customHeight="1">
      <c r="A97" s="58"/>
      <c r="B97" s="52"/>
      <c r="C97" s="53"/>
      <c r="D97" s="53"/>
      <c r="E97" s="53"/>
      <c r="F97" s="53"/>
      <c r="G97" s="53"/>
      <c r="H97" s="53"/>
      <c r="I97" s="53"/>
      <c r="J97" s="54"/>
      <c r="K97" s="55"/>
      <c r="L97" s="56"/>
      <c r="M97" s="60"/>
      <c r="N97" s="61"/>
    </row>
    <row r="98" spans="1:14" ht="14.1" customHeight="1">
      <c r="A98" s="58"/>
      <c r="B98" s="64" t="s">
        <v>231</v>
      </c>
      <c r="C98" s="53"/>
      <c r="D98" s="53"/>
      <c r="E98" s="53"/>
      <c r="F98" s="53"/>
      <c r="G98" s="53"/>
      <c r="H98" s="53"/>
      <c r="I98" s="53"/>
      <c r="J98" s="54"/>
      <c r="K98" s="55" t="s">
        <v>21</v>
      </c>
      <c r="L98" s="56"/>
      <c r="M98" s="65"/>
      <c r="N98" s="93">
        <f>+M98*L98</f>
        <v>0</v>
      </c>
    </row>
    <row r="99" spans="1:14" ht="14.1" customHeight="1">
      <c r="A99" s="58"/>
      <c r="B99" s="64" t="s">
        <v>31</v>
      </c>
      <c r="C99" s="53"/>
      <c r="D99" s="53"/>
      <c r="E99" s="53"/>
      <c r="F99" s="53"/>
      <c r="G99" s="53"/>
      <c r="H99" s="53"/>
      <c r="I99" s="53"/>
      <c r="J99" s="54"/>
      <c r="K99" s="55"/>
      <c r="L99" s="56"/>
      <c r="M99" s="65"/>
      <c r="N99" s="66"/>
    </row>
    <row r="100" spans="1:14" ht="14.1" customHeight="1">
      <c r="A100" s="58"/>
      <c r="B100" s="64" t="s">
        <v>30</v>
      </c>
      <c r="C100" s="53"/>
      <c r="D100" s="53"/>
      <c r="E100" s="53"/>
      <c r="F100" s="53"/>
      <c r="G100" s="53"/>
      <c r="H100" s="53"/>
      <c r="I100" s="53"/>
      <c r="J100" s="54"/>
      <c r="K100" s="55"/>
      <c r="L100" s="56"/>
      <c r="M100" s="65"/>
      <c r="N100" s="66"/>
    </row>
    <row r="101" spans="1:14" ht="14.1" customHeight="1">
      <c r="A101" s="58"/>
      <c r="B101" s="64" t="s">
        <v>61</v>
      </c>
      <c r="C101" s="53"/>
      <c r="D101" s="53"/>
      <c r="E101" s="53"/>
      <c r="F101" s="53"/>
      <c r="G101" s="53"/>
      <c r="H101" s="53"/>
      <c r="I101" s="53"/>
      <c r="J101" s="54"/>
      <c r="K101" s="55"/>
      <c r="L101" s="56"/>
      <c r="M101" s="65"/>
      <c r="N101" s="66"/>
    </row>
    <row r="102" spans="1:14" ht="14.1" customHeight="1">
      <c r="A102" s="58"/>
      <c r="B102" s="64"/>
      <c r="C102" s="53"/>
      <c r="D102" s="53"/>
      <c r="E102" s="53"/>
      <c r="F102" s="53"/>
      <c r="G102" s="53"/>
      <c r="H102" s="53"/>
      <c r="I102" s="53"/>
      <c r="J102" s="54"/>
      <c r="K102" s="55"/>
      <c r="L102" s="56"/>
      <c r="M102" s="65"/>
      <c r="N102" s="66"/>
    </row>
    <row r="103" spans="1:14" ht="14.1" customHeight="1">
      <c r="A103" s="58"/>
      <c r="B103" s="64" t="s">
        <v>62</v>
      </c>
      <c r="C103" s="53"/>
      <c r="D103" s="53"/>
      <c r="E103" s="53"/>
      <c r="F103" s="53"/>
      <c r="G103" s="53"/>
      <c r="H103" s="53"/>
      <c r="I103" s="53"/>
      <c r="J103" s="54"/>
      <c r="K103" s="55" t="s">
        <v>7</v>
      </c>
      <c r="L103" s="56"/>
      <c r="M103" s="65"/>
      <c r="N103" s="66">
        <f>+M103*L103</f>
        <v>0</v>
      </c>
    </row>
    <row r="104" spans="1:14" ht="14.1" customHeight="1">
      <c r="A104" s="58"/>
      <c r="B104" s="64" t="s">
        <v>30</v>
      </c>
      <c r="C104" s="53"/>
      <c r="D104" s="53"/>
      <c r="E104" s="53"/>
      <c r="F104" s="53"/>
      <c r="G104" s="53"/>
      <c r="H104" s="53"/>
      <c r="I104" s="53"/>
      <c r="J104" s="54"/>
      <c r="K104" s="55"/>
      <c r="L104" s="56"/>
      <c r="M104" s="60"/>
      <c r="N104" s="61"/>
    </row>
    <row r="105" spans="1:14" ht="14.1" customHeight="1">
      <c r="A105" s="58"/>
      <c r="B105" s="64" t="s">
        <v>31</v>
      </c>
      <c r="C105" s="53"/>
      <c r="D105" s="53"/>
      <c r="E105" s="53"/>
      <c r="F105" s="53"/>
      <c r="G105" s="53"/>
      <c r="H105" s="53"/>
      <c r="I105" s="53"/>
      <c r="J105" s="54"/>
      <c r="K105" s="55"/>
      <c r="L105" s="56"/>
      <c r="M105" s="60"/>
      <c r="N105" s="61"/>
    </row>
    <row r="106" spans="1:14" ht="14.1" customHeight="1">
      <c r="A106" s="58"/>
      <c r="B106" s="64"/>
      <c r="C106" s="53"/>
      <c r="D106" s="53"/>
      <c r="E106" s="53"/>
      <c r="F106" s="53"/>
      <c r="G106" s="53"/>
      <c r="H106" s="53"/>
      <c r="I106" s="53"/>
      <c r="J106" s="54"/>
      <c r="K106" s="55"/>
      <c r="L106" s="56"/>
      <c r="M106" s="60"/>
      <c r="N106" s="61"/>
    </row>
    <row r="107" spans="1:14" ht="14.1" customHeight="1">
      <c r="A107" s="58"/>
      <c r="B107" s="64"/>
      <c r="C107" s="53"/>
      <c r="D107" s="53"/>
      <c r="E107" s="53"/>
      <c r="F107" s="53"/>
      <c r="G107" s="53"/>
      <c r="H107" s="53"/>
      <c r="I107" s="53"/>
      <c r="J107" s="54"/>
      <c r="K107" s="55"/>
      <c r="L107" s="56"/>
      <c r="M107" s="60"/>
      <c r="N107" s="61"/>
    </row>
    <row r="108" spans="1:14" ht="14.1" customHeight="1">
      <c r="A108" s="58"/>
      <c r="B108" s="64" t="s">
        <v>63</v>
      </c>
      <c r="C108" s="53"/>
      <c r="D108" s="53"/>
      <c r="E108" s="53"/>
      <c r="F108" s="53"/>
      <c r="G108" s="53"/>
      <c r="H108" s="53"/>
      <c r="I108" s="53"/>
      <c r="J108" s="54"/>
      <c r="K108" s="55" t="s">
        <v>7</v>
      </c>
      <c r="L108" s="56"/>
      <c r="M108" s="65"/>
      <c r="N108" s="66">
        <f>+M108*L108</f>
        <v>0</v>
      </c>
    </row>
    <row r="109" spans="1:14" ht="14.1" customHeight="1">
      <c r="A109" s="58"/>
      <c r="B109" s="64"/>
      <c r="C109" s="53"/>
      <c r="D109" s="53"/>
      <c r="E109" s="53"/>
      <c r="F109" s="53"/>
      <c r="G109" s="53"/>
      <c r="H109" s="53"/>
      <c r="I109" s="53"/>
      <c r="J109" s="54"/>
      <c r="K109" s="55"/>
      <c r="L109" s="56"/>
      <c r="M109" s="65"/>
      <c r="N109" s="66"/>
    </row>
    <row r="110" spans="1:14" ht="14.1" customHeight="1">
      <c r="A110" s="58"/>
      <c r="B110" s="64"/>
      <c r="C110" s="53"/>
      <c r="D110" s="53"/>
      <c r="E110" s="53"/>
      <c r="F110" s="53"/>
      <c r="G110" s="53"/>
      <c r="H110" s="53"/>
      <c r="I110" s="53"/>
      <c r="J110" s="54"/>
      <c r="K110" s="55"/>
      <c r="L110" s="56"/>
      <c r="M110" s="65"/>
      <c r="N110" s="66"/>
    </row>
    <row r="111" spans="1:14" ht="14.1" customHeight="1">
      <c r="A111" s="58"/>
      <c r="B111" s="64" t="s">
        <v>64</v>
      </c>
      <c r="C111" s="53"/>
      <c r="D111" s="53"/>
      <c r="E111" s="53"/>
      <c r="F111" s="53"/>
      <c r="G111" s="53"/>
      <c r="H111" s="53"/>
      <c r="I111" s="53"/>
      <c r="J111" s="54"/>
      <c r="K111" s="55" t="s">
        <v>7</v>
      </c>
      <c r="L111" s="56"/>
      <c r="M111" s="65"/>
      <c r="N111" s="66">
        <f>+M111*L111</f>
        <v>0</v>
      </c>
    </row>
    <row r="112" spans="1:14" ht="14.1" customHeight="1">
      <c r="A112" s="58"/>
      <c r="B112" s="64" t="s">
        <v>65</v>
      </c>
      <c r="C112" s="53"/>
      <c r="D112" s="53"/>
      <c r="E112" s="53"/>
      <c r="F112" s="53"/>
      <c r="G112" s="53"/>
      <c r="H112" s="53"/>
      <c r="I112" s="53"/>
      <c r="J112" s="54"/>
      <c r="K112" s="55"/>
      <c r="L112" s="56"/>
      <c r="M112" s="65"/>
      <c r="N112" s="66"/>
    </row>
    <row r="113" spans="1:14" ht="14.1" customHeight="1">
      <c r="A113" s="58"/>
      <c r="B113" s="52"/>
      <c r="C113" s="53"/>
      <c r="D113" s="53"/>
      <c r="E113" s="53"/>
      <c r="F113" s="53"/>
      <c r="G113" s="53"/>
      <c r="H113" s="53"/>
      <c r="I113" s="53"/>
      <c r="J113" s="54"/>
      <c r="K113" s="55"/>
      <c r="L113" s="56"/>
      <c r="M113" s="65"/>
      <c r="N113" s="66"/>
    </row>
    <row r="114" spans="1:14" ht="14.1" customHeight="1">
      <c r="A114" s="58"/>
      <c r="B114" s="52"/>
      <c r="C114" s="53"/>
      <c r="D114" s="53"/>
      <c r="E114" s="53"/>
      <c r="F114" s="53"/>
      <c r="G114" s="53"/>
      <c r="H114" s="53"/>
      <c r="I114" s="53"/>
      <c r="J114" s="54"/>
      <c r="K114" s="55"/>
      <c r="L114" s="56"/>
      <c r="M114" s="60"/>
      <c r="N114" s="61"/>
    </row>
    <row r="115" spans="1:14" ht="14.1" customHeight="1">
      <c r="A115" s="67" t="s">
        <v>66</v>
      </c>
      <c r="B115" s="68" t="s">
        <v>34</v>
      </c>
      <c r="C115" s="53"/>
      <c r="D115" s="53"/>
      <c r="E115" s="53"/>
      <c r="F115" s="53"/>
      <c r="G115" s="53"/>
      <c r="H115" s="53"/>
      <c r="I115" s="53"/>
      <c r="J115" s="54"/>
      <c r="K115" s="55"/>
      <c r="L115" s="56"/>
      <c r="M115" s="60"/>
      <c r="N115" s="61"/>
    </row>
    <row r="116" spans="1:14" ht="14.1" customHeight="1">
      <c r="A116" s="58"/>
      <c r="B116" s="64"/>
      <c r="C116" s="53"/>
      <c r="D116" s="53"/>
      <c r="E116" s="53"/>
      <c r="F116" s="53"/>
      <c r="G116" s="53"/>
      <c r="H116" s="53"/>
      <c r="I116" s="53"/>
      <c r="J116" s="54"/>
      <c r="K116" s="55"/>
      <c r="L116" s="56"/>
      <c r="M116" s="65"/>
      <c r="N116" s="57"/>
    </row>
    <row r="117" spans="1:14" ht="14.1" customHeight="1">
      <c r="A117" s="58"/>
      <c r="B117" s="64" t="s">
        <v>67</v>
      </c>
      <c r="C117" s="64"/>
      <c r="D117" s="53"/>
      <c r="E117" s="53"/>
      <c r="F117" s="53"/>
      <c r="G117" s="53"/>
      <c r="H117" s="53"/>
      <c r="I117" s="53"/>
      <c r="J117" s="54"/>
      <c r="K117" s="55"/>
      <c r="L117" s="56"/>
      <c r="M117" s="65"/>
      <c r="N117" s="66"/>
    </row>
    <row r="118" spans="1:14" ht="14.1" customHeight="1">
      <c r="A118" s="58"/>
      <c r="B118" s="64" t="s">
        <v>68</v>
      </c>
      <c r="C118" s="53">
        <v>315</v>
      </c>
      <c r="D118" s="53"/>
      <c r="E118" s="53"/>
      <c r="F118" s="53"/>
      <c r="G118" s="53"/>
      <c r="H118" s="53"/>
      <c r="I118" s="53"/>
      <c r="J118" s="54"/>
      <c r="K118" s="55" t="s">
        <v>69</v>
      </c>
      <c r="L118" s="56"/>
      <c r="M118" s="65"/>
      <c r="N118" s="66">
        <f t="shared" ref="N118:N122" si="0">+M118*L118</f>
        <v>0</v>
      </c>
    </row>
    <row r="119" spans="1:14" ht="14.1" customHeight="1">
      <c r="A119" s="58"/>
      <c r="B119" s="64" t="s">
        <v>68</v>
      </c>
      <c r="C119" s="53">
        <v>250</v>
      </c>
      <c r="D119" s="53"/>
      <c r="E119" s="53"/>
      <c r="F119" s="53"/>
      <c r="G119" s="53"/>
      <c r="H119" s="53"/>
      <c r="I119" s="53"/>
      <c r="J119" s="54"/>
      <c r="K119" s="55" t="s">
        <v>69</v>
      </c>
      <c r="L119" s="56"/>
      <c r="M119" s="65"/>
      <c r="N119" s="66">
        <f t="shared" si="0"/>
        <v>0</v>
      </c>
    </row>
    <row r="120" spans="1:14" ht="14.1" customHeight="1">
      <c r="A120" s="58"/>
      <c r="B120" s="64" t="s">
        <v>68</v>
      </c>
      <c r="C120" s="53">
        <v>200</v>
      </c>
      <c r="D120" s="53"/>
      <c r="E120" s="53"/>
      <c r="F120" s="53"/>
      <c r="G120" s="53"/>
      <c r="H120" s="53"/>
      <c r="I120" s="53"/>
      <c r="J120" s="54"/>
      <c r="K120" s="55" t="s">
        <v>69</v>
      </c>
      <c r="L120" s="56"/>
      <c r="M120" s="65"/>
      <c r="N120" s="66">
        <f t="shared" si="0"/>
        <v>0</v>
      </c>
    </row>
    <row r="121" spans="1:14" ht="14.1" customHeight="1">
      <c r="A121" s="58"/>
      <c r="B121" s="64" t="s">
        <v>68</v>
      </c>
      <c r="C121" s="53">
        <v>160</v>
      </c>
      <c r="D121" s="53"/>
      <c r="E121" s="53"/>
      <c r="F121" s="53"/>
      <c r="G121" s="53"/>
      <c r="H121" s="53"/>
      <c r="I121" s="53"/>
      <c r="J121" s="54"/>
      <c r="K121" s="55" t="s">
        <v>69</v>
      </c>
      <c r="L121" s="56"/>
      <c r="M121" s="65"/>
      <c r="N121" s="66">
        <f t="shared" si="0"/>
        <v>0</v>
      </c>
    </row>
    <row r="122" spans="1:14" ht="14.1" customHeight="1">
      <c r="A122" s="58"/>
      <c r="B122" s="64" t="s">
        <v>68</v>
      </c>
      <c r="C122" s="53">
        <v>125</v>
      </c>
      <c r="D122" s="53"/>
      <c r="E122" s="53"/>
      <c r="F122" s="53"/>
      <c r="G122" s="53"/>
      <c r="H122" s="53"/>
      <c r="I122" s="53"/>
      <c r="J122" s="54"/>
      <c r="K122" s="55" t="s">
        <v>69</v>
      </c>
      <c r="L122" s="56"/>
      <c r="M122" s="65"/>
      <c r="N122" s="66">
        <f t="shared" si="0"/>
        <v>0</v>
      </c>
    </row>
    <row r="123" spans="1:14" ht="14.1" customHeight="1">
      <c r="A123" s="58"/>
      <c r="B123" s="64"/>
      <c r="C123" s="53"/>
      <c r="D123" s="53"/>
      <c r="E123" s="53"/>
      <c r="F123" s="53"/>
      <c r="G123" s="53"/>
      <c r="H123" s="53"/>
      <c r="I123" s="53"/>
      <c r="J123" s="54"/>
      <c r="K123" s="55"/>
      <c r="L123" s="56"/>
      <c r="M123" s="65"/>
      <c r="N123" s="66"/>
    </row>
    <row r="124" spans="1:14" ht="14.1" customHeight="1">
      <c r="A124" s="58"/>
      <c r="B124" s="64" t="s">
        <v>70</v>
      </c>
      <c r="C124" s="53"/>
      <c r="D124" s="53"/>
      <c r="E124" s="53"/>
      <c r="F124" s="53"/>
      <c r="G124" s="53"/>
      <c r="H124" s="53"/>
      <c r="I124" s="53"/>
      <c r="J124" s="54"/>
      <c r="K124" s="55" t="s">
        <v>21</v>
      </c>
      <c r="L124" s="56"/>
      <c r="M124" s="65"/>
      <c r="N124" s="66">
        <f>+M124*L124</f>
        <v>0</v>
      </c>
    </row>
    <row r="125" spans="1:14" ht="14.1" customHeight="1">
      <c r="A125" s="58"/>
      <c r="B125" s="64" t="s">
        <v>71</v>
      </c>
      <c r="C125" s="53"/>
      <c r="D125" s="53"/>
      <c r="E125" s="53"/>
      <c r="F125" s="53"/>
      <c r="G125" s="53"/>
      <c r="H125" s="53"/>
      <c r="I125" s="53"/>
      <c r="J125" s="54"/>
      <c r="K125" s="55"/>
      <c r="L125" s="56"/>
      <c r="M125" s="65"/>
      <c r="N125" s="66"/>
    </row>
    <row r="126" spans="1:14" ht="14.1" customHeight="1">
      <c r="A126" s="58"/>
      <c r="B126" s="64" t="s">
        <v>72</v>
      </c>
      <c r="C126" s="53" t="s">
        <v>73</v>
      </c>
      <c r="D126" s="53"/>
      <c r="E126" s="53"/>
      <c r="F126" s="53"/>
      <c r="G126" s="53"/>
      <c r="H126" s="53"/>
      <c r="I126" s="53"/>
      <c r="J126" s="54"/>
      <c r="K126" s="55"/>
      <c r="L126" s="56"/>
      <c r="M126" s="65"/>
      <c r="N126" s="66"/>
    </row>
    <row r="127" spans="1:14" ht="14.1" customHeight="1">
      <c r="A127" s="58"/>
      <c r="B127" s="64" t="s">
        <v>30</v>
      </c>
      <c r="C127" s="53"/>
      <c r="D127" s="53"/>
      <c r="E127" s="53"/>
      <c r="F127" s="53"/>
      <c r="G127" s="53"/>
      <c r="H127" s="53"/>
      <c r="I127" s="53"/>
      <c r="J127" s="54"/>
      <c r="K127" s="55"/>
      <c r="L127" s="56"/>
      <c r="M127" s="65"/>
      <c r="N127" s="66"/>
    </row>
    <row r="128" spans="1:14" ht="14.1" customHeight="1">
      <c r="A128" s="58"/>
      <c r="B128" s="64" t="s">
        <v>31</v>
      </c>
      <c r="C128" s="53"/>
      <c r="D128" s="53"/>
      <c r="E128" s="53"/>
      <c r="F128" s="53"/>
      <c r="G128" s="53"/>
      <c r="H128" s="53"/>
      <c r="I128" s="53"/>
      <c r="J128" s="54"/>
      <c r="K128" s="55"/>
      <c r="L128" s="56"/>
      <c r="M128" s="65"/>
      <c r="N128" s="66"/>
    </row>
    <row r="129" spans="1:14" ht="14.1" customHeight="1">
      <c r="A129" s="58"/>
      <c r="B129" s="64"/>
      <c r="C129" s="53"/>
      <c r="D129" s="53"/>
      <c r="E129" s="53"/>
      <c r="F129" s="53"/>
      <c r="G129" s="53"/>
      <c r="H129" s="53"/>
      <c r="I129" s="53"/>
      <c r="J129" s="54"/>
      <c r="K129" s="55"/>
      <c r="L129" s="56"/>
      <c r="M129" s="65"/>
      <c r="N129" s="66"/>
    </row>
    <row r="130" spans="1:14" ht="14.1" customHeight="1">
      <c r="A130" s="58"/>
      <c r="B130" s="64" t="s">
        <v>74</v>
      </c>
      <c r="C130" s="53"/>
      <c r="D130" s="53"/>
      <c r="E130" s="53"/>
      <c r="F130" s="53"/>
      <c r="G130" s="53"/>
      <c r="H130" s="53"/>
      <c r="I130" s="53"/>
      <c r="J130" s="54"/>
      <c r="K130" s="55" t="s">
        <v>21</v>
      </c>
      <c r="L130" s="56"/>
      <c r="M130" s="65"/>
      <c r="N130" s="66">
        <f>+M130*L130</f>
        <v>0</v>
      </c>
    </row>
    <row r="131" spans="1:14" ht="14.1" customHeight="1">
      <c r="A131" s="58"/>
      <c r="B131" s="64" t="s">
        <v>75</v>
      </c>
      <c r="C131" s="53"/>
      <c r="D131" s="53"/>
      <c r="E131" s="53"/>
      <c r="F131" s="53"/>
      <c r="G131" s="53"/>
      <c r="H131" s="53"/>
      <c r="I131" s="53"/>
      <c r="J131" s="54"/>
      <c r="K131" s="55"/>
      <c r="L131" s="56"/>
      <c r="M131" s="65"/>
      <c r="N131" s="66"/>
    </row>
    <row r="132" spans="1:14" ht="14.1" customHeight="1">
      <c r="A132" s="58"/>
      <c r="B132" s="64" t="s">
        <v>30</v>
      </c>
      <c r="C132" s="53" t="s">
        <v>76</v>
      </c>
      <c r="D132" s="53"/>
      <c r="E132" s="53"/>
      <c r="F132" s="53"/>
      <c r="G132" s="53"/>
      <c r="H132" s="53"/>
      <c r="I132" s="53"/>
      <c r="J132" s="54"/>
      <c r="K132" s="55"/>
      <c r="L132" s="56"/>
      <c r="M132" s="65"/>
      <c r="N132" s="66"/>
    </row>
    <row r="133" spans="1:14" ht="14.1" customHeight="1">
      <c r="A133" s="58"/>
      <c r="B133" s="64" t="s">
        <v>31</v>
      </c>
      <c r="C133" s="53" t="s">
        <v>77</v>
      </c>
      <c r="D133" s="53"/>
      <c r="E133" s="53"/>
      <c r="F133" s="53"/>
      <c r="G133" s="53"/>
      <c r="H133" s="53"/>
      <c r="I133" s="53"/>
      <c r="J133" s="54"/>
      <c r="K133" s="55"/>
      <c r="L133" s="56"/>
      <c r="M133" s="65"/>
      <c r="N133" s="66"/>
    </row>
    <row r="134" spans="1:14" ht="14.1" customHeight="1">
      <c r="A134" s="58"/>
      <c r="B134" s="64"/>
      <c r="C134" s="53"/>
      <c r="D134" s="53"/>
      <c r="E134" s="53"/>
      <c r="F134" s="53"/>
      <c r="G134" s="53"/>
      <c r="H134" s="53"/>
      <c r="I134" s="53"/>
      <c r="J134" s="54"/>
      <c r="K134" s="55"/>
      <c r="L134" s="56"/>
      <c r="M134" s="65"/>
      <c r="N134" s="66"/>
    </row>
    <row r="135" spans="1:14" ht="14.1" customHeight="1">
      <c r="A135" s="58"/>
      <c r="B135" s="64" t="s">
        <v>245</v>
      </c>
      <c r="C135" s="53"/>
      <c r="D135" s="53"/>
      <c r="E135" s="53"/>
      <c r="F135" s="53"/>
      <c r="G135" s="53"/>
      <c r="H135" s="53"/>
      <c r="I135" s="53"/>
      <c r="J135" s="54"/>
      <c r="K135" s="55" t="s">
        <v>21</v>
      </c>
      <c r="L135" s="56"/>
      <c r="M135" s="65"/>
      <c r="N135" s="66">
        <f>+M135*L135</f>
        <v>0</v>
      </c>
    </row>
    <row r="136" spans="1:14" ht="14.1" customHeight="1">
      <c r="A136" s="58"/>
      <c r="B136" s="64"/>
      <c r="C136" s="53"/>
      <c r="D136" s="53"/>
      <c r="E136" s="53"/>
      <c r="F136" s="53"/>
      <c r="G136" s="53"/>
      <c r="H136" s="53"/>
      <c r="I136" s="53"/>
      <c r="J136" s="54"/>
      <c r="K136" s="55"/>
      <c r="L136" s="56"/>
      <c r="M136" s="65"/>
      <c r="N136" s="66"/>
    </row>
    <row r="137" spans="1:14" ht="14.1" customHeight="1">
      <c r="A137" s="58"/>
      <c r="B137" s="52"/>
      <c r="C137" s="53"/>
      <c r="D137" s="53"/>
      <c r="E137" s="53"/>
      <c r="F137" s="53"/>
      <c r="G137" s="53"/>
      <c r="H137" s="53"/>
      <c r="I137" s="53"/>
      <c r="J137" s="54"/>
      <c r="K137" s="55"/>
      <c r="L137" s="56"/>
      <c r="M137" s="60"/>
      <c r="N137" s="61"/>
    </row>
    <row r="138" spans="1:14" ht="14.1" customHeight="1">
      <c r="A138" s="67" t="s">
        <v>78</v>
      </c>
      <c r="B138" s="68" t="s">
        <v>79</v>
      </c>
      <c r="C138" s="53"/>
      <c r="D138" s="53"/>
      <c r="E138" s="53"/>
      <c r="F138" s="53"/>
      <c r="G138" s="53"/>
      <c r="H138" s="53"/>
      <c r="I138" s="53"/>
      <c r="J138" s="54"/>
      <c r="K138" s="55"/>
      <c r="L138" s="56"/>
      <c r="M138" s="60"/>
      <c r="N138" s="61"/>
    </row>
    <row r="139" spans="1:14" ht="14.1" customHeight="1">
      <c r="A139" s="58"/>
      <c r="B139" s="64" t="s">
        <v>80</v>
      </c>
      <c r="C139" s="53"/>
      <c r="D139" s="53"/>
      <c r="E139" s="53"/>
      <c r="F139" s="53"/>
      <c r="G139" s="53"/>
      <c r="H139" s="53"/>
      <c r="I139" s="53"/>
      <c r="J139" s="54"/>
      <c r="K139" s="55" t="s">
        <v>81</v>
      </c>
      <c r="L139" s="56"/>
      <c r="M139" s="65"/>
      <c r="N139" s="66">
        <f>+M139*L139</f>
        <v>0</v>
      </c>
    </row>
    <row r="140" spans="1:14" ht="14.1" customHeight="1">
      <c r="A140" s="58"/>
      <c r="B140" s="64" t="s">
        <v>31</v>
      </c>
      <c r="C140" s="53"/>
      <c r="D140" s="53"/>
      <c r="E140" s="53"/>
      <c r="F140" s="53"/>
      <c r="G140" s="53"/>
      <c r="H140" s="53"/>
      <c r="I140" s="53"/>
      <c r="J140" s="54"/>
      <c r="K140" s="55"/>
      <c r="L140" s="56"/>
      <c r="M140" s="65"/>
      <c r="N140" s="66"/>
    </row>
    <row r="141" spans="1:14" ht="14.1" customHeight="1">
      <c r="A141" s="58"/>
      <c r="B141" s="64" t="s">
        <v>30</v>
      </c>
      <c r="C141" s="53"/>
      <c r="D141" s="53"/>
      <c r="E141" s="53"/>
      <c r="F141" s="53"/>
      <c r="G141" s="53"/>
      <c r="H141" s="53"/>
      <c r="I141" s="53"/>
      <c r="J141" s="54"/>
      <c r="K141" s="55"/>
      <c r="L141" s="56"/>
      <c r="M141" s="65"/>
      <c r="N141" s="66"/>
    </row>
    <row r="142" spans="1:14" ht="14.1" customHeight="1">
      <c r="A142" s="129"/>
      <c r="B142" s="64"/>
      <c r="C142" s="53"/>
      <c r="D142" s="53"/>
      <c r="E142" s="53"/>
      <c r="F142" s="53"/>
      <c r="G142" s="53"/>
      <c r="H142" s="53"/>
      <c r="I142" s="53"/>
      <c r="J142" s="54"/>
      <c r="K142" s="55"/>
      <c r="L142" s="56"/>
      <c r="M142" s="65"/>
      <c r="N142" s="66"/>
    </row>
    <row r="143" spans="1:14" ht="14.1" customHeight="1">
      <c r="A143" s="129"/>
      <c r="B143" s="64" t="s">
        <v>246</v>
      </c>
      <c r="C143" s="53"/>
      <c r="D143" s="53"/>
      <c r="E143" s="53"/>
      <c r="F143" s="53"/>
      <c r="G143" s="53"/>
      <c r="H143" s="53"/>
      <c r="I143" s="53"/>
      <c r="J143" s="54"/>
      <c r="K143" s="55" t="s">
        <v>21</v>
      </c>
      <c r="L143" s="56"/>
      <c r="M143" s="65"/>
      <c r="N143" s="66">
        <f>+M143*L143</f>
        <v>0</v>
      </c>
    </row>
    <row r="144" spans="1:14" ht="14.1" customHeight="1">
      <c r="A144" s="7"/>
      <c r="B144" s="52"/>
      <c r="C144" s="53"/>
      <c r="D144" s="53"/>
      <c r="E144" s="53"/>
      <c r="F144" s="53"/>
      <c r="G144" s="53"/>
      <c r="H144" s="53"/>
      <c r="I144" s="53"/>
      <c r="J144" s="54"/>
      <c r="K144" s="55"/>
      <c r="L144" s="56"/>
      <c r="M144" s="60"/>
      <c r="N144" s="61"/>
    </row>
    <row r="145" spans="1:14" ht="14.1" customHeight="1">
      <c r="A145" s="58"/>
      <c r="B145" s="52"/>
      <c r="C145" s="53"/>
      <c r="D145" s="53"/>
      <c r="E145" s="53"/>
      <c r="F145" s="53"/>
      <c r="G145" s="53"/>
      <c r="H145" s="53"/>
      <c r="I145" s="53"/>
      <c r="J145" s="54"/>
      <c r="K145" s="55"/>
      <c r="L145" s="56"/>
      <c r="M145" s="60"/>
      <c r="N145" s="61"/>
    </row>
    <row r="146" spans="1:14" ht="14.1" customHeight="1">
      <c r="A146" s="67" t="s">
        <v>82</v>
      </c>
      <c r="B146" s="68" t="s">
        <v>83</v>
      </c>
      <c r="C146" s="53"/>
      <c r="D146" s="53"/>
      <c r="E146" s="53"/>
      <c r="F146" s="53"/>
      <c r="G146" s="53"/>
      <c r="H146" s="53"/>
      <c r="I146" s="53"/>
      <c r="J146" s="54"/>
      <c r="K146" s="55"/>
      <c r="L146" s="56"/>
      <c r="M146" s="60"/>
      <c r="N146" s="61"/>
    </row>
    <row r="147" spans="1:14" ht="14.1" customHeight="1">
      <c r="A147" s="67"/>
      <c r="B147" s="68"/>
      <c r="C147" s="53"/>
      <c r="D147" s="53"/>
      <c r="E147" s="53"/>
      <c r="F147" s="53"/>
      <c r="G147" s="53"/>
      <c r="H147" s="53"/>
      <c r="I147" s="53"/>
      <c r="J147" s="54"/>
      <c r="K147" s="55"/>
      <c r="L147" s="56"/>
      <c r="M147" s="60"/>
      <c r="N147" s="61"/>
    </row>
    <row r="148" spans="1:14" ht="14.1" customHeight="1">
      <c r="A148" s="58"/>
      <c r="B148" s="64" t="s">
        <v>232</v>
      </c>
      <c r="C148" s="53"/>
      <c r="D148" s="53"/>
      <c r="E148" s="53"/>
      <c r="F148" s="53"/>
      <c r="G148" s="53"/>
      <c r="H148" s="53"/>
      <c r="I148" s="53"/>
      <c r="J148" s="54"/>
      <c r="K148" s="55"/>
      <c r="L148" s="56"/>
      <c r="M148" s="65"/>
      <c r="N148" s="66"/>
    </row>
    <row r="149" spans="1:14" ht="14.1" customHeight="1">
      <c r="A149" s="58"/>
      <c r="B149" s="64" t="s">
        <v>31</v>
      </c>
      <c r="C149" s="53"/>
      <c r="D149" s="53"/>
      <c r="E149" s="53"/>
      <c r="F149" s="53"/>
      <c r="G149" s="53"/>
      <c r="H149" s="53"/>
      <c r="I149" s="53"/>
      <c r="J149" s="54"/>
      <c r="K149" s="55"/>
      <c r="L149" s="56"/>
      <c r="M149" s="65"/>
      <c r="N149" s="66"/>
    </row>
    <row r="150" spans="1:14" ht="14.1" customHeight="1">
      <c r="A150" s="58"/>
      <c r="B150" s="64" t="s">
        <v>30</v>
      </c>
      <c r="C150" s="53"/>
      <c r="D150" s="53"/>
      <c r="E150" s="53"/>
      <c r="F150" s="53"/>
      <c r="G150" s="53"/>
      <c r="H150" s="53"/>
      <c r="I150" s="53"/>
      <c r="J150" s="54"/>
      <c r="K150" s="55"/>
      <c r="L150" s="56"/>
      <c r="M150" s="65"/>
      <c r="N150" s="66"/>
    </row>
    <row r="151" spans="1:14" ht="14.1" customHeight="1">
      <c r="A151" s="58"/>
      <c r="B151" s="94" t="s">
        <v>68</v>
      </c>
      <c r="C151" s="53">
        <v>125</v>
      </c>
      <c r="D151" s="53"/>
      <c r="E151" s="53"/>
      <c r="F151" s="53"/>
      <c r="G151" s="53"/>
      <c r="H151" s="53"/>
      <c r="I151" s="53"/>
      <c r="J151" s="54"/>
      <c r="K151" s="55" t="s">
        <v>7</v>
      </c>
      <c r="L151" s="56"/>
      <c r="M151" s="65"/>
      <c r="N151" s="66">
        <f>+M151*L151</f>
        <v>0</v>
      </c>
    </row>
    <row r="152" spans="1:14" ht="14.1" customHeight="1">
      <c r="A152" s="58"/>
      <c r="B152" s="94" t="str">
        <f>+B166</f>
        <v>DN</v>
      </c>
      <c r="C152" s="53">
        <v>160</v>
      </c>
      <c r="D152" s="53"/>
      <c r="E152" s="53"/>
      <c r="F152" s="53"/>
      <c r="G152" s="53"/>
      <c r="H152" s="53"/>
      <c r="I152" s="53"/>
      <c r="J152" s="54"/>
      <c r="K152" s="55" t="s">
        <v>7</v>
      </c>
      <c r="L152" s="56"/>
      <c r="M152" s="65"/>
      <c r="N152" s="66">
        <f>+M152*L152</f>
        <v>0</v>
      </c>
    </row>
    <row r="153" spans="1:14" ht="14.1" customHeight="1">
      <c r="A153" s="58"/>
      <c r="B153" s="94"/>
      <c r="C153" s="53"/>
      <c r="D153" s="53"/>
      <c r="E153" s="53"/>
      <c r="F153" s="53"/>
      <c r="G153" s="53"/>
      <c r="H153" s="53"/>
      <c r="I153" s="53"/>
      <c r="J153" s="54"/>
      <c r="K153" s="55"/>
      <c r="L153" s="56"/>
      <c r="M153" s="65"/>
      <c r="N153" s="66"/>
    </row>
    <row r="154" spans="1:14" ht="14.1" customHeight="1">
      <c r="A154" s="58"/>
      <c r="B154" s="52"/>
      <c r="C154" s="53"/>
      <c r="D154" s="53"/>
      <c r="E154" s="53"/>
      <c r="F154" s="53"/>
      <c r="G154" s="53"/>
      <c r="H154" s="53"/>
      <c r="I154" s="53"/>
      <c r="J154" s="54"/>
      <c r="K154" s="55"/>
      <c r="L154" s="56"/>
      <c r="M154" s="60"/>
      <c r="N154" s="61"/>
    </row>
    <row r="155" spans="1:14" ht="14.1" customHeight="1">
      <c r="A155" s="67" t="s">
        <v>84</v>
      </c>
      <c r="B155" s="68" t="s">
        <v>85</v>
      </c>
      <c r="C155" s="53"/>
      <c r="D155" s="53"/>
      <c r="E155" s="53"/>
      <c r="F155" s="53"/>
      <c r="G155" s="53"/>
      <c r="H155" s="53"/>
      <c r="I155" s="53"/>
      <c r="J155" s="54"/>
      <c r="K155" s="55"/>
      <c r="L155" s="56"/>
      <c r="M155" s="60"/>
      <c r="N155" s="61"/>
    </row>
    <row r="156" spans="1:14" ht="14.1" customHeight="1">
      <c r="A156" s="67"/>
      <c r="B156" s="64"/>
      <c r="C156" s="53"/>
      <c r="D156" s="53"/>
      <c r="E156" s="53"/>
      <c r="F156" s="53"/>
      <c r="G156" s="53"/>
      <c r="H156" s="53"/>
      <c r="I156" s="53"/>
      <c r="J156" s="54"/>
      <c r="K156" s="55"/>
      <c r="L156" s="56"/>
      <c r="M156" s="60"/>
      <c r="N156" s="61"/>
    </row>
    <row r="157" spans="1:14" ht="14.1" customHeight="1">
      <c r="A157" s="58"/>
      <c r="B157" s="64" t="s">
        <v>233</v>
      </c>
      <c r="C157" s="53"/>
      <c r="D157" s="53"/>
      <c r="E157" s="53"/>
      <c r="F157" s="53"/>
      <c r="G157" s="53"/>
      <c r="H157" s="53"/>
      <c r="I157" s="53"/>
      <c r="J157" s="54"/>
      <c r="K157" s="55"/>
      <c r="L157" s="56"/>
      <c r="M157" s="65"/>
      <c r="N157" s="66"/>
    </row>
    <row r="158" spans="1:14" ht="14.1" customHeight="1">
      <c r="A158" s="58"/>
      <c r="B158" s="64" t="s">
        <v>31</v>
      </c>
      <c r="C158" s="53"/>
      <c r="D158" s="53"/>
      <c r="E158" s="53"/>
      <c r="F158" s="53"/>
      <c r="G158" s="53"/>
      <c r="H158" s="53"/>
      <c r="I158" s="53"/>
      <c r="J158" s="54"/>
      <c r="K158" s="55"/>
      <c r="L158" s="56"/>
      <c r="M158" s="65"/>
      <c r="N158" s="66"/>
    </row>
    <row r="159" spans="1:14" ht="14.1" customHeight="1">
      <c r="A159" s="58"/>
      <c r="B159" s="64" t="s">
        <v>30</v>
      </c>
      <c r="C159" s="53"/>
      <c r="D159" s="53"/>
      <c r="E159" s="53"/>
      <c r="F159" s="53"/>
      <c r="G159" s="53"/>
      <c r="H159" s="53"/>
      <c r="I159" s="53"/>
      <c r="J159" s="54"/>
      <c r="K159" s="55"/>
      <c r="L159" s="56"/>
      <c r="M159" s="65"/>
      <c r="N159" s="66"/>
    </row>
    <row r="160" spans="1:14" ht="14.1" customHeight="1">
      <c r="A160" s="58"/>
      <c r="B160" s="94" t="s">
        <v>68</v>
      </c>
      <c r="C160" s="53">
        <v>160</v>
      </c>
      <c r="D160" s="53"/>
      <c r="E160" s="53"/>
      <c r="F160" s="53"/>
      <c r="G160" s="53"/>
      <c r="H160" s="53"/>
      <c r="I160" s="53"/>
      <c r="J160" s="54"/>
      <c r="K160" s="55" t="s">
        <v>7</v>
      </c>
      <c r="L160" s="56"/>
      <c r="M160" s="65"/>
      <c r="N160" s="66">
        <f>+M160*L160</f>
        <v>0</v>
      </c>
    </row>
    <row r="161" spans="1:14" ht="14.1" customHeight="1">
      <c r="A161" s="58"/>
      <c r="B161" s="94"/>
      <c r="C161" s="53"/>
      <c r="D161" s="53"/>
      <c r="E161" s="53"/>
      <c r="F161" s="53"/>
      <c r="G161" s="53"/>
      <c r="H161" s="53"/>
      <c r="I161" s="53"/>
      <c r="J161" s="54"/>
      <c r="K161" s="55"/>
      <c r="L161" s="56"/>
      <c r="M161" s="65"/>
      <c r="N161" s="66"/>
    </row>
    <row r="162" spans="1:14" ht="14.1" customHeight="1">
      <c r="A162" s="58"/>
      <c r="B162" s="64"/>
      <c r="C162" s="53"/>
      <c r="D162" s="53"/>
      <c r="E162" s="53"/>
      <c r="F162" s="53"/>
      <c r="G162" s="53"/>
      <c r="H162" s="53"/>
      <c r="I162" s="53"/>
      <c r="J162" s="54"/>
      <c r="K162" s="55"/>
      <c r="L162" s="56"/>
      <c r="M162" s="65"/>
      <c r="N162" s="66"/>
    </row>
    <row r="163" spans="1:14" ht="14.1" customHeight="1">
      <c r="A163" s="58"/>
      <c r="B163" s="64" t="s">
        <v>234</v>
      </c>
      <c r="C163" s="53"/>
      <c r="D163" s="53"/>
      <c r="E163" s="53"/>
      <c r="F163" s="53"/>
      <c r="G163" s="53"/>
      <c r="H163" s="53"/>
      <c r="I163" s="53"/>
      <c r="J163" s="54"/>
      <c r="K163" s="55"/>
      <c r="L163" s="56"/>
      <c r="M163" s="65"/>
      <c r="N163" s="66"/>
    </row>
    <row r="164" spans="1:14" ht="14.1" customHeight="1">
      <c r="A164" s="58"/>
      <c r="B164" s="64" t="s">
        <v>31</v>
      </c>
      <c r="C164" s="53"/>
      <c r="D164" s="53"/>
      <c r="E164" s="53"/>
      <c r="F164" s="53"/>
      <c r="G164" s="53"/>
      <c r="H164" s="53"/>
      <c r="I164" s="53"/>
      <c r="J164" s="54"/>
      <c r="K164" s="55"/>
      <c r="L164" s="56"/>
      <c r="M164" s="65"/>
      <c r="N164" s="66"/>
    </row>
    <row r="165" spans="1:14" ht="14.1" customHeight="1">
      <c r="A165" s="58"/>
      <c r="B165" s="64" t="s">
        <v>30</v>
      </c>
      <c r="C165" s="53"/>
      <c r="D165" s="53"/>
      <c r="E165" s="53"/>
      <c r="F165" s="53"/>
      <c r="G165" s="53"/>
      <c r="H165" s="53"/>
      <c r="I165" s="53"/>
      <c r="J165" s="54"/>
      <c r="K165" s="55"/>
      <c r="L165" s="56"/>
      <c r="M165" s="65"/>
      <c r="N165" s="66"/>
    </row>
    <row r="166" spans="1:14" ht="14.1" customHeight="1">
      <c r="A166" s="58"/>
      <c r="B166" s="94" t="s">
        <v>68</v>
      </c>
      <c r="C166" s="53">
        <v>125</v>
      </c>
      <c r="D166" s="53"/>
      <c r="E166" s="53"/>
      <c r="F166" s="53"/>
      <c r="G166" s="53"/>
      <c r="H166" s="53"/>
      <c r="I166" s="53"/>
      <c r="J166" s="54"/>
      <c r="K166" s="55" t="s">
        <v>7</v>
      </c>
      <c r="L166" s="56"/>
      <c r="M166" s="65"/>
      <c r="N166" s="66">
        <f>+M166*L166</f>
        <v>0</v>
      </c>
    </row>
    <row r="167" spans="1:14" ht="14.1" customHeight="1">
      <c r="A167" s="58"/>
      <c r="B167" s="94"/>
      <c r="C167" s="53"/>
      <c r="D167" s="53"/>
      <c r="E167" s="53"/>
      <c r="F167" s="53"/>
      <c r="G167" s="53"/>
      <c r="H167" s="53"/>
      <c r="I167" s="53"/>
      <c r="J167" s="54"/>
      <c r="K167" s="55"/>
      <c r="L167" s="56"/>
      <c r="M167" s="65"/>
      <c r="N167" s="66"/>
    </row>
    <row r="168" spans="1:14" ht="14.1" customHeight="1">
      <c r="A168" s="58"/>
      <c r="B168" s="94"/>
      <c r="C168" s="53"/>
      <c r="D168" s="53"/>
      <c r="E168" s="53"/>
      <c r="F168" s="53"/>
      <c r="G168" s="53"/>
      <c r="H168" s="53"/>
      <c r="I168" s="53"/>
      <c r="J168" s="54"/>
      <c r="K168" s="55"/>
      <c r="L168" s="56"/>
      <c r="M168" s="65"/>
      <c r="N168" s="66"/>
    </row>
    <row r="169" spans="1:14" ht="14.1" customHeight="1">
      <c r="A169" s="58"/>
      <c r="B169" s="64" t="s">
        <v>235</v>
      </c>
      <c r="C169" s="53"/>
      <c r="D169" s="53"/>
      <c r="E169" s="53"/>
      <c r="F169" s="53"/>
      <c r="G169" s="53"/>
      <c r="H169" s="53"/>
      <c r="I169" s="53"/>
      <c r="J169" s="54"/>
      <c r="K169" s="55"/>
      <c r="L169" s="56"/>
      <c r="M169" s="65"/>
      <c r="N169" s="66"/>
    </row>
    <row r="170" spans="1:14" ht="14.1" customHeight="1">
      <c r="A170" s="58"/>
      <c r="B170" s="64" t="s">
        <v>31</v>
      </c>
      <c r="C170" s="53"/>
      <c r="D170" s="53"/>
      <c r="E170" s="53"/>
      <c r="F170" s="53"/>
      <c r="G170" s="53"/>
      <c r="H170" s="53"/>
      <c r="I170" s="53"/>
      <c r="J170" s="54"/>
      <c r="K170" s="55"/>
      <c r="L170" s="56"/>
      <c r="M170" s="65"/>
      <c r="N170" s="66"/>
    </row>
    <row r="171" spans="1:14" ht="14.1" customHeight="1">
      <c r="A171" s="58"/>
      <c r="B171" s="64" t="s">
        <v>30</v>
      </c>
      <c r="C171" s="53"/>
      <c r="D171" s="53"/>
      <c r="E171" s="53"/>
      <c r="F171" s="53"/>
      <c r="G171" s="53"/>
      <c r="H171" s="53"/>
      <c r="I171" s="53"/>
      <c r="J171" s="54"/>
      <c r="K171" s="55"/>
      <c r="L171" s="56"/>
      <c r="M171" s="65"/>
      <c r="N171" s="66"/>
    </row>
    <row r="172" spans="1:14" ht="14.1" customHeight="1">
      <c r="A172" s="58"/>
      <c r="B172" s="94" t="s">
        <v>68</v>
      </c>
      <c r="C172" s="53">
        <v>160</v>
      </c>
      <c r="D172" s="53"/>
      <c r="E172" s="53"/>
      <c r="F172" s="53"/>
      <c r="G172" s="53"/>
      <c r="H172" s="53"/>
      <c r="I172" s="53"/>
      <c r="J172" s="54"/>
      <c r="K172" s="55" t="s">
        <v>7</v>
      </c>
      <c r="L172" s="56"/>
      <c r="M172" s="65"/>
      <c r="N172" s="66">
        <f>+M172*L172</f>
        <v>0</v>
      </c>
    </row>
    <row r="173" spans="1:14" ht="14.1" customHeight="1">
      <c r="A173" s="58"/>
      <c r="B173" s="64"/>
      <c r="C173" s="53"/>
      <c r="D173" s="53"/>
      <c r="E173" s="53"/>
      <c r="F173" s="53"/>
      <c r="G173" s="53"/>
      <c r="H173" s="53"/>
      <c r="I173" s="53"/>
      <c r="J173" s="54"/>
      <c r="K173" s="55"/>
      <c r="L173" s="56"/>
      <c r="M173" s="65"/>
      <c r="N173" s="66"/>
    </row>
    <row r="174" spans="1:14" ht="14.1" customHeight="1">
      <c r="A174" s="58"/>
      <c r="B174" s="64"/>
      <c r="C174" s="53"/>
      <c r="D174" s="53"/>
      <c r="E174" s="53"/>
      <c r="F174" s="53"/>
      <c r="G174" s="53"/>
      <c r="H174" s="53"/>
      <c r="I174" s="53"/>
      <c r="J174" s="54"/>
      <c r="K174" s="55"/>
      <c r="L174" s="56"/>
      <c r="M174" s="65"/>
      <c r="N174" s="66"/>
    </row>
    <row r="175" spans="1:14" ht="14.1" customHeight="1">
      <c r="A175" s="58"/>
      <c r="B175" s="64" t="s">
        <v>236</v>
      </c>
      <c r="C175" s="53"/>
      <c r="D175" s="53"/>
      <c r="E175" s="53"/>
      <c r="F175" s="53"/>
      <c r="G175" s="53"/>
      <c r="H175" s="53"/>
      <c r="I175" s="53"/>
      <c r="J175" s="54"/>
      <c r="K175" s="55"/>
      <c r="L175" s="56"/>
      <c r="M175" s="65"/>
      <c r="N175" s="66"/>
    </row>
    <row r="176" spans="1:14" ht="13.5" customHeight="1">
      <c r="A176" s="58"/>
      <c r="B176" s="64" t="s">
        <v>31</v>
      </c>
      <c r="C176" s="53"/>
      <c r="D176" s="53"/>
      <c r="E176" s="53"/>
      <c r="F176" s="53"/>
      <c r="G176" s="53"/>
      <c r="H176" s="53"/>
      <c r="I176" s="53"/>
      <c r="J176" s="54"/>
      <c r="K176" s="55"/>
      <c r="L176" s="56"/>
      <c r="M176" s="65"/>
      <c r="N176" s="66"/>
    </row>
    <row r="177" spans="1:14" ht="14.1" customHeight="1">
      <c r="A177" s="58"/>
      <c r="B177" s="64" t="s">
        <v>30</v>
      </c>
      <c r="C177" s="53"/>
      <c r="D177" s="53"/>
      <c r="E177" s="53"/>
      <c r="F177" s="53"/>
      <c r="G177" s="53"/>
      <c r="H177" s="53"/>
      <c r="I177" s="53"/>
      <c r="J177" s="54"/>
      <c r="K177" s="55"/>
      <c r="L177" s="56"/>
      <c r="M177" s="65"/>
      <c r="N177" s="66"/>
    </row>
    <row r="178" spans="1:14" ht="14.1" customHeight="1">
      <c r="A178" s="58"/>
      <c r="B178" s="94" t="s">
        <v>68</v>
      </c>
      <c r="C178" s="53">
        <v>125</v>
      </c>
      <c r="D178" s="53"/>
      <c r="E178" s="53"/>
      <c r="F178" s="53"/>
      <c r="G178" s="53"/>
      <c r="H178" s="53"/>
      <c r="I178" s="53"/>
      <c r="J178" s="54"/>
      <c r="K178" s="55" t="s">
        <v>7</v>
      </c>
      <c r="L178" s="56"/>
      <c r="M178" s="65"/>
      <c r="N178" s="66">
        <f>+M178*L178</f>
        <v>0</v>
      </c>
    </row>
    <row r="179" spans="1:14" ht="14.1" customHeight="1">
      <c r="A179" s="58"/>
      <c r="B179" s="94" t="s">
        <v>68</v>
      </c>
      <c r="C179" s="53">
        <v>160</v>
      </c>
      <c r="D179" s="53"/>
      <c r="E179" s="53"/>
      <c r="F179" s="53"/>
      <c r="G179" s="53"/>
      <c r="H179" s="53"/>
      <c r="I179" s="53"/>
      <c r="J179" s="54"/>
      <c r="K179" s="55" t="s">
        <v>7</v>
      </c>
      <c r="L179" s="56"/>
      <c r="M179" s="65"/>
      <c r="N179" s="66">
        <f>+M179*L179</f>
        <v>0</v>
      </c>
    </row>
    <row r="180" spans="1:14" ht="14.1" customHeight="1">
      <c r="A180" s="58"/>
      <c r="B180" s="52"/>
      <c r="C180" s="53"/>
      <c r="D180" s="53"/>
      <c r="E180" s="53"/>
      <c r="F180" s="53"/>
      <c r="G180" s="53"/>
      <c r="H180" s="53"/>
      <c r="I180" s="53"/>
      <c r="J180" s="54"/>
      <c r="K180" s="55"/>
      <c r="L180" s="56"/>
      <c r="M180" s="60"/>
      <c r="N180" s="61"/>
    </row>
    <row r="181" spans="1:14" ht="14.1" customHeight="1">
      <c r="A181" s="58"/>
      <c r="B181" s="52"/>
      <c r="C181" s="53"/>
      <c r="D181" s="53"/>
      <c r="E181" s="53"/>
      <c r="F181" s="53"/>
      <c r="G181" s="53"/>
      <c r="H181" s="53"/>
      <c r="I181" s="53"/>
      <c r="J181" s="54"/>
      <c r="K181" s="55"/>
      <c r="L181" s="56"/>
      <c r="M181" s="60"/>
      <c r="N181" s="61"/>
    </row>
    <row r="182" spans="1:14" ht="14.1" customHeight="1">
      <c r="A182" s="67" t="s">
        <v>86</v>
      </c>
      <c r="B182" s="68" t="s">
        <v>87</v>
      </c>
      <c r="C182" s="53"/>
      <c r="D182" s="53"/>
      <c r="E182" s="53"/>
      <c r="F182" s="53"/>
      <c r="G182" s="53"/>
      <c r="H182" s="53"/>
      <c r="I182" s="53"/>
      <c r="J182" s="54"/>
      <c r="K182" s="55"/>
      <c r="L182" s="56"/>
      <c r="M182" s="60"/>
      <c r="N182" s="61"/>
    </row>
    <row r="183" spans="1:14" ht="14.1" customHeight="1">
      <c r="A183" s="67"/>
      <c r="B183" s="68"/>
      <c r="C183" s="53"/>
      <c r="D183" s="53"/>
      <c r="E183" s="53"/>
      <c r="F183" s="53"/>
      <c r="G183" s="53"/>
      <c r="H183" s="53"/>
      <c r="I183" s="53"/>
      <c r="J183" s="54"/>
      <c r="K183" s="55"/>
      <c r="L183" s="56"/>
      <c r="M183" s="60"/>
      <c r="N183" s="61"/>
    </row>
    <row r="184" spans="1:14" ht="14.1" customHeight="1">
      <c r="A184" s="58"/>
      <c r="B184" s="64" t="s">
        <v>237</v>
      </c>
      <c r="C184" s="53"/>
      <c r="D184" s="53"/>
      <c r="E184" s="53"/>
      <c r="F184" s="53"/>
      <c r="G184" s="53"/>
      <c r="H184" s="53"/>
      <c r="I184" s="53"/>
      <c r="J184" s="54"/>
      <c r="K184" s="55"/>
      <c r="L184" s="56"/>
      <c r="M184" s="60"/>
      <c r="N184" s="61"/>
    </row>
    <row r="185" spans="1:14" ht="14.1" customHeight="1">
      <c r="A185" s="58"/>
      <c r="B185" s="94">
        <v>315</v>
      </c>
      <c r="C185" s="53"/>
      <c r="D185" s="53"/>
      <c r="E185" s="53"/>
      <c r="F185" s="53"/>
      <c r="G185" s="53"/>
      <c r="H185" s="53"/>
      <c r="I185" s="53"/>
      <c r="J185" s="54"/>
      <c r="K185" s="55" t="s">
        <v>7</v>
      </c>
      <c r="L185" s="56"/>
      <c r="M185" s="65"/>
      <c r="N185" s="66">
        <f>+M185*L185</f>
        <v>0</v>
      </c>
    </row>
    <row r="186" spans="1:14" ht="14.1" customHeight="1">
      <c r="A186" s="58"/>
      <c r="B186" s="94"/>
      <c r="C186" s="53"/>
      <c r="D186" s="53"/>
      <c r="E186" s="53"/>
      <c r="F186" s="53"/>
      <c r="G186" s="53"/>
      <c r="H186" s="53"/>
      <c r="I186" s="53"/>
      <c r="J186" s="54"/>
      <c r="K186" s="55"/>
      <c r="L186" s="56"/>
      <c r="M186" s="65"/>
      <c r="N186" s="66"/>
    </row>
    <row r="187" spans="1:14" ht="14.1" customHeight="1">
      <c r="A187" s="58"/>
      <c r="B187" s="94"/>
      <c r="C187" s="53"/>
      <c r="D187" s="53"/>
      <c r="E187" s="53"/>
      <c r="F187" s="53"/>
      <c r="G187" s="53"/>
      <c r="H187" s="53"/>
      <c r="I187" s="53"/>
      <c r="J187" s="54"/>
      <c r="K187" s="55"/>
      <c r="L187" s="56"/>
      <c r="M187" s="65"/>
      <c r="N187" s="66"/>
    </row>
    <row r="188" spans="1:14" ht="14.1" customHeight="1">
      <c r="A188" s="67" t="s">
        <v>88</v>
      </c>
      <c r="B188" s="68" t="s">
        <v>89</v>
      </c>
      <c r="C188" s="53"/>
      <c r="D188" s="53"/>
      <c r="E188" s="53"/>
      <c r="F188" s="53"/>
      <c r="G188" s="53"/>
      <c r="H188" s="53"/>
      <c r="I188" s="53"/>
      <c r="J188" s="54"/>
      <c r="K188" s="55"/>
      <c r="L188" s="56"/>
      <c r="M188" s="60"/>
      <c r="N188" s="61"/>
    </row>
    <row r="189" spans="1:14" ht="14.1" customHeight="1">
      <c r="A189" s="67"/>
      <c r="B189" s="68"/>
      <c r="C189" s="53"/>
      <c r="D189" s="53"/>
      <c r="E189" s="53"/>
      <c r="F189" s="53"/>
      <c r="G189" s="53"/>
      <c r="H189" s="53"/>
      <c r="I189" s="53"/>
      <c r="J189" s="54"/>
      <c r="K189" s="55"/>
      <c r="L189" s="56"/>
      <c r="M189" s="60"/>
      <c r="N189" s="61"/>
    </row>
    <row r="190" spans="1:14" ht="14.1" customHeight="1">
      <c r="A190" s="58"/>
      <c r="B190" s="64" t="s">
        <v>238</v>
      </c>
      <c r="C190" s="53"/>
      <c r="D190" s="53"/>
      <c r="E190" s="53"/>
      <c r="F190" s="53"/>
      <c r="G190" s="53"/>
      <c r="H190" s="53"/>
      <c r="I190" s="53"/>
      <c r="J190" s="54"/>
      <c r="K190" s="55"/>
      <c r="L190" s="56"/>
      <c r="M190" s="60"/>
      <c r="N190" s="61"/>
    </row>
    <row r="191" spans="1:14" ht="14.1" customHeight="1">
      <c r="A191" s="58"/>
      <c r="B191" s="94" t="s">
        <v>68</v>
      </c>
      <c r="C191" s="95">
        <v>315</v>
      </c>
      <c r="D191" s="53"/>
      <c r="E191" s="53"/>
      <c r="F191" s="53"/>
      <c r="G191" s="53"/>
      <c r="H191" s="53"/>
      <c r="I191" s="53"/>
      <c r="J191" s="54"/>
      <c r="K191" s="55" t="s">
        <v>7</v>
      </c>
      <c r="L191" s="56"/>
      <c r="M191" s="65"/>
      <c r="N191" s="66">
        <f>+M191*L191</f>
        <v>0</v>
      </c>
    </row>
    <row r="192" spans="1:14" ht="14.1" customHeight="1">
      <c r="A192" s="58"/>
      <c r="B192" s="94"/>
      <c r="C192" s="53"/>
      <c r="D192" s="53"/>
      <c r="E192" s="53"/>
      <c r="F192" s="53"/>
      <c r="G192" s="53"/>
      <c r="H192" s="53"/>
      <c r="I192" s="53"/>
      <c r="J192" s="54"/>
      <c r="K192" s="55"/>
      <c r="L192" s="56"/>
      <c r="M192" s="65"/>
      <c r="N192" s="66"/>
    </row>
    <row r="193" spans="1:14" ht="14.1" customHeight="1">
      <c r="A193" s="58"/>
      <c r="B193" s="94"/>
      <c r="C193" s="53"/>
      <c r="D193" s="53"/>
      <c r="E193" s="53"/>
      <c r="F193" s="53"/>
      <c r="G193" s="53"/>
      <c r="H193" s="53"/>
      <c r="I193" s="53"/>
      <c r="J193" s="54"/>
      <c r="K193" s="55"/>
      <c r="L193" s="56"/>
      <c r="M193" s="65"/>
      <c r="N193" s="66"/>
    </row>
    <row r="194" spans="1:14" ht="14.1" customHeight="1">
      <c r="A194" s="67" t="s">
        <v>90</v>
      </c>
      <c r="B194" s="68" t="s">
        <v>91</v>
      </c>
      <c r="C194" s="53"/>
      <c r="D194" s="53"/>
      <c r="E194" s="53"/>
      <c r="F194" s="53"/>
      <c r="G194" s="53"/>
      <c r="H194" s="53"/>
      <c r="I194" s="53"/>
      <c r="J194" s="54"/>
      <c r="K194" s="55"/>
      <c r="L194" s="56"/>
      <c r="M194" s="60"/>
      <c r="N194" s="61"/>
    </row>
    <row r="195" spans="1:14" ht="14.1" customHeight="1">
      <c r="A195" s="67"/>
      <c r="B195" s="68"/>
      <c r="C195" s="53"/>
      <c r="D195" s="53"/>
      <c r="E195" s="53"/>
      <c r="F195" s="53"/>
      <c r="G195" s="53"/>
      <c r="H195" s="53"/>
      <c r="I195" s="53"/>
      <c r="J195" s="54"/>
      <c r="K195" s="55"/>
      <c r="L195" s="56"/>
      <c r="M195" s="60"/>
      <c r="N195" s="61"/>
    </row>
    <row r="196" spans="1:14" ht="14.1" customHeight="1">
      <c r="A196" s="58"/>
      <c r="B196" s="64" t="s">
        <v>239</v>
      </c>
      <c r="C196" s="53"/>
      <c r="D196" s="53"/>
      <c r="E196" s="53"/>
      <c r="F196" s="53"/>
      <c r="G196" s="53"/>
      <c r="H196" s="53"/>
      <c r="I196" s="53"/>
      <c r="J196" s="54"/>
      <c r="K196" s="55"/>
      <c r="L196" s="56"/>
      <c r="M196" s="60"/>
      <c r="N196" s="61"/>
    </row>
    <row r="197" spans="1:14" ht="14.1" customHeight="1">
      <c r="A197" s="58"/>
      <c r="B197" s="94" t="s">
        <v>68</v>
      </c>
      <c r="C197" s="95">
        <v>315</v>
      </c>
      <c r="D197" s="53"/>
      <c r="E197" s="53"/>
      <c r="F197" s="53"/>
      <c r="G197" s="53"/>
      <c r="H197" s="53"/>
      <c r="I197" s="53"/>
      <c r="J197" s="54"/>
      <c r="K197" s="55" t="s">
        <v>7</v>
      </c>
      <c r="L197" s="56"/>
      <c r="M197" s="65"/>
      <c r="N197" s="66">
        <f>+M197*L197</f>
        <v>0</v>
      </c>
    </row>
    <row r="198" spans="1:14" ht="14.1" customHeight="1">
      <c r="A198" s="58"/>
      <c r="B198" s="94" t="s">
        <v>68</v>
      </c>
      <c r="C198" s="95">
        <v>125</v>
      </c>
      <c r="D198" s="53"/>
      <c r="E198" s="53"/>
      <c r="F198" s="53"/>
      <c r="G198" s="53"/>
      <c r="H198" s="53"/>
      <c r="I198" s="53"/>
      <c r="J198" s="54"/>
      <c r="K198" s="55" t="s">
        <v>7</v>
      </c>
      <c r="L198" s="56"/>
      <c r="M198" s="65"/>
      <c r="N198" s="66">
        <f>+M198*L198</f>
        <v>0</v>
      </c>
    </row>
    <row r="199" spans="1:14" ht="14.1" customHeight="1">
      <c r="A199" s="58"/>
      <c r="B199" s="52"/>
      <c r="C199" s="53"/>
      <c r="D199" s="53"/>
      <c r="E199" s="53"/>
      <c r="F199" s="53"/>
      <c r="G199" s="53"/>
      <c r="H199" s="53"/>
      <c r="I199" s="53"/>
      <c r="J199" s="54"/>
      <c r="K199" s="55"/>
      <c r="L199" s="56"/>
      <c r="M199" s="60"/>
      <c r="N199" s="61"/>
    </row>
    <row r="200" spans="1:14" ht="14.1" customHeight="1">
      <c r="A200" s="58"/>
      <c r="B200" s="52"/>
      <c r="C200" s="53"/>
      <c r="D200" s="53"/>
      <c r="E200" s="53"/>
      <c r="F200" s="53"/>
      <c r="G200" s="53"/>
      <c r="H200" s="53"/>
      <c r="I200" s="53"/>
      <c r="J200" s="54"/>
      <c r="K200" s="55"/>
      <c r="L200" s="56"/>
      <c r="M200" s="60"/>
      <c r="N200" s="61"/>
    </row>
    <row r="201" spans="1:14" ht="14.1" customHeight="1">
      <c r="A201" s="67" t="s">
        <v>92</v>
      </c>
      <c r="B201" s="68" t="s">
        <v>93</v>
      </c>
      <c r="C201" s="53"/>
      <c r="D201" s="53"/>
      <c r="E201" s="53"/>
      <c r="F201" s="53"/>
      <c r="G201" s="53"/>
      <c r="H201" s="53"/>
      <c r="I201" s="53"/>
      <c r="J201" s="54"/>
      <c r="K201" s="55"/>
      <c r="L201" s="56"/>
      <c r="M201" s="60"/>
      <c r="N201" s="61"/>
    </row>
    <row r="202" spans="1:14" ht="14.1" customHeight="1">
      <c r="A202" s="67"/>
      <c r="B202" s="68"/>
      <c r="C202" s="53"/>
      <c r="D202" s="53"/>
      <c r="E202" s="53"/>
      <c r="F202" s="53"/>
      <c r="G202" s="53"/>
      <c r="H202" s="53"/>
      <c r="I202" s="53"/>
      <c r="J202" s="54"/>
      <c r="K202" s="55"/>
      <c r="L202" s="56"/>
      <c r="M202" s="60"/>
      <c r="N202" s="61"/>
    </row>
    <row r="203" spans="1:14" ht="14.1" customHeight="1">
      <c r="A203" s="58"/>
      <c r="B203" s="64" t="s">
        <v>94</v>
      </c>
      <c r="C203" s="53"/>
      <c r="D203" s="53"/>
      <c r="E203" s="53"/>
      <c r="F203" s="53"/>
      <c r="G203" s="53"/>
      <c r="H203" s="53"/>
      <c r="I203" s="53"/>
      <c r="J203" s="54"/>
      <c r="K203" s="55"/>
      <c r="L203" s="56"/>
      <c r="M203" s="60"/>
      <c r="N203" s="61"/>
    </row>
    <row r="204" spans="1:14" ht="14.1" customHeight="1">
      <c r="A204" s="58"/>
      <c r="B204" s="52"/>
      <c r="C204" s="53"/>
      <c r="D204" s="53"/>
      <c r="E204" s="53"/>
      <c r="F204" s="53"/>
      <c r="G204" s="53"/>
      <c r="H204" s="53"/>
      <c r="I204" s="53"/>
      <c r="J204" s="54"/>
      <c r="K204" s="55"/>
      <c r="L204" s="56"/>
      <c r="M204" s="60"/>
      <c r="N204" s="61"/>
    </row>
    <row r="205" spans="1:14" ht="14.1" customHeight="1">
      <c r="A205" s="58"/>
      <c r="B205" s="52"/>
      <c r="C205" s="53"/>
      <c r="D205" s="53"/>
      <c r="E205" s="53"/>
      <c r="F205" s="53"/>
      <c r="G205" s="53"/>
      <c r="H205" s="53"/>
      <c r="I205" s="53"/>
      <c r="J205" s="54"/>
      <c r="K205" s="55"/>
      <c r="L205" s="56"/>
      <c r="M205" s="60"/>
      <c r="N205" s="61"/>
    </row>
    <row r="206" spans="1:14" ht="14.1" customHeight="1">
      <c r="A206" s="67" t="s">
        <v>95</v>
      </c>
      <c r="B206" s="68" t="s">
        <v>96</v>
      </c>
      <c r="C206" s="53"/>
      <c r="D206" s="53"/>
      <c r="E206" s="53"/>
      <c r="F206" s="53"/>
      <c r="G206" s="53"/>
      <c r="H206" s="53"/>
      <c r="I206" s="53"/>
      <c r="J206" s="54"/>
      <c r="K206" s="55"/>
      <c r="L206" s="56"/>
      <c r="M206" s="60"/>
      <c r="N206" s="61"/>
    </row>
    <row r="207" spans="1:14" ht="14.1" customHeight="1">
      <c r="A207" s="67"/>
      <c r="B207" s="68"/>
      <c r="C207" s="53"/>
      <c r="D207" s="53"/>
      <c r="E207" s="53"/>
      <c r="F207" s="53"/>
      <c r="G207" s="53"/>
      <c r="H207" s="53"/>
      <c r="I207" s="53"/>
      <c r="J207" s="54"/>
      <c r="K207" s="55"/>
      <c r="L207" s="56"/>
      <c r="M207" s="65"/>
      <c r="N207" s="66"/>
    </row>
    <row r="208" spans="1:14" ht="14.1" customHeight="1">
      <c r="A208" s="58"/>
      <c r="B208" s="64" t="s">
        <v>97</v>
      </c>
      <c r="C208" s="53"/>
      <c r="D208" s="53"/>
      <c r="E208" s="53"/>
      <c r="F208" s="53"/>
      <c r="G208" s="53"/>
      <c r="H208" s="53"/>
      <c r="I208" s="53"/>
      <c r="J208" s="54"/>
      <c r="K208" s="55"/>
      <c r="L208" s="56"/>
      <c r="M208" s="60"/>
      <c r="N208" s="61"/>
    </row>
    <row r="209" spans="1:14" ht="14.1" customHeight="1">
      <c r="A209" s="58"/>
      <c r="B209" s="52"/>
      <c r="C209" s="53"/>
      <c r="D209" s="53"/>
      <c r="E209" s="53"/>
      <c r="F209" s="53"/>
      <c r="G209" s="53"/>
      <c r="H209" s="53"/>
      <c r="I209" s="53"/>
      <c r="J209" s="54"/>
      <c r="K209" s="55"/>
      <c r="L209" s="56"/>
      <c r="M209" s="60"/>
      <c r="N209" s="61"/>
    </row>
    <row r="210" spans="1:14" ht="14.1" customHeight="1" thickBot="1">
      <c r="A210" s="58"/>
      <c r="B210" s="52"/>
      <c r="C210" s="53"/>
      <c r="D210" s="53"/>
      <c r="E210" s="53"/>
      <c r="F210" s="53"/>
      <c r="G210" s="53"/>
      <c r="H210" s="53"/>
      <c r="I210" s="53"/>
      <c r="J210" s="54"/>
      <c r="K210" s="55"/>
      <c r="L210" s="56"/>
      <c r="M210" s="60"/>
      <c r="N210" s="61"/>
    </row>
    <row r="211" spans="1:14" ht="14.1" customHeight="1" thickBot="1">
      <c r="A211" s="69"/>
      <c r="B211" s="70" t="str">
        <f>CONCATENATE("TOTAL  "&amp;B82)</f>
        <v>TOTAL  DESCRIPTION DES OUVRAGES DE VENTILATION</v>
      </c>
      <c r="C211" s="71"/>
      <c r="D211" s="71"/>
      <c r="E211" s="71"/>
      <c r="F211" s="71"/>
      <c r="G211" s="71"/>
      <c r="H211" s="71"/>
      <c r="I211" s="71"/>
      <c r="J211" s="72"/>
      <c r="K211" s="73"/>
      <c r="L211" s="74"/>
      <c r="M211" s="75"/>
      <c r="N211" s="76">
        <f>SUM(N82:N210)</f>
        <v>0</v>
      </c>
    </row>
    <row r="212" spans="1:14" ht="14.1" customHeight="1">
      <c r="A212" s="77"/>
      <c r="B212" s="52"/>
      <c r="C212" s="53"/>
      <c r="D212" s="53"/>
      <c r="E212" s="53"/>
      <c r="F212" s="53"/>
      <c r="G212" s="53"/>
      <c r="H212" s="53"/>
      <c r="I212" s="53"/>
      <c r="J212" s="78" t="s">
        <v>47</v>
      </c>
      <c r="K212" s="79"/>
      <c r="L212" s="62"/>
      <c r="M212" s="62"/>
      <c r="N212" s="80">
        <f>+N211+N163</f>
        <v>0</v>
      </c>
    </row>
    <row r="213" spans="1:14" ht="14.1" customHeight="1">
      <c r="A213" s="77"/>
      <c r="B213" s="52"/>
      <c r="C213" s="53"/>
      <c r="D213" s="53"/>
      <c r="E213" s="53"/>
      <c r="F213" s="53"/>
      <c r="G213" s="53"/>
      <c r="H213" s="53"/>
      <c r="I213" s="53"/>
      <c r="J213" s="78" t="s">
        <v>48</v>
      </c>
      <c r="K213" s="79"/>
      <c r="L213" s="62"/>
      <c r="M213" s="62"/>
      <c r="N213" s="80">
        <f>N212*20%</f>
        <v>0</v>
      </c>
    </row>
    <row r="214" spans="1:14" ht="14.1" customHeight="1">
      <c r="A214" s="77"/>
      <c r="B214" s="52"/>
      <c r="C214" s="53"/>
      <c r="D214" s="53"/>
      <c r="E214" s="53"/>
      <c r="F214" s="53"/>
      <c r="G214" s="53"/>
      <c r="H214" s="53"/>
      <c r="I214" s="53"/>
      <c r="J214" s="78" t="s">
        <v>49</v>
      </c>
      <c r="K214" s="79"/>
      <c r="L214" s="62"/>
      <c r="M214" s="62"/>
      <c r="N214" s="80">
        <f>SUM(N212:N213)</f>
        <v>0</v>
      </c>
    </row>
    <row r="215" spans="1:14" ht="14.1" customHeight="1">
      <c r="A215" s="81"/>
      <c r="B215" s="82"/>
      <c r="C215" s="83"/>
      <c r="D215" s="84"/>
      <c r="E215" s="84"/>
      <c r="F215" s="84"/>
      <c r="G215" s="84"/>
      <c r="H215" s="84"/>
      <c r="I215" s="84"/>
      <c r="J215" s="85"/>
      <c r="K215" s="86"/>
      <c r="L215" s="87"/>
      <c r="M215" s="88"/>
      <c r="N215" s="89"/>
    </row>
    <row r="216" spans="1:14" ht="14.1" customHeight="1">
      <c r="A216" s="69"/>
      <c r="B216" s="90"/>
      <c r="C216" s="71"/>
      <c r="D216" s="71"/>
      <c r="E216" s="71"/>
      <c r="F216" s="71"/>
      <c r="G216" s="71"/>
      <c r="H216" s="71"/>
      <c r="I216" s="71"/>
      <c r="J216" s="72"/>
      <c r="K216" s="73"/>
      <c r="L216" s="74"/>
      <c r="M216" s="91"/>
      <c r="N216" s="92"/>
    </row>
    <row r="217" spans="1:14" ht="14.1" customHeight="1">
      <c r="A217" s="58"/>
      <c r="B217" s="52"/>
      <c r="C217" s="53"/>
      <c r="D217" s="53"/>
      <c r="E217" s="53"/>
      <c r="F217" s="53"/>
      <c r="G217" s="53"/>
      <c r="H217" s="53"/>
      <c r="I217" s="53"/>
      <c r="J217" s="54"/>
      <c r="K217" s="55"/>
      <c r="L217" s="56"/>
      <c r="M217" s="60"/>
      <c r="N217" s="61"/>
    </row>
    <row r="218" spans="1:14" ht="14.1" customHeight="1">
      <c r="A218" s="58" t="s">
        <v>98</v>
      </c>
      <c r="B218" s="52" t="s">
        <v>99</v>
      </c>
      <c r="C218" s="53"/>
      <c r="D218" s="53"/>
      <c r="E218" s="53"/>
      <c r="F218" s="53"/>
      <c r="G218" s="53"/>
      <c r="H218" s="53"/>
      <c r="I218" s="53"/>
      <c r="J218" s="54"/>
      <c r="K218" s="55"/>
      <c r="L218" s="56"/>
      <c r="M218" s="60"/>
      <c r="N218" s="61"/>
    </row>
    <row r="219" spans="1:14" ht="14.1" customHeight="1">
      <c r="A219" s="58" t="s">
        <v>100</v>
      </c>
      <c r="B219" s="52" t="s">
        <v>101</v>
      </c>
      <c r="C219" s="53"/>
      <c r="D219" s="53"/>
      <c r="E219" s="53"/>
      <c r="F219" s="53"/>
      <c r="G219" s="53"/>
      <c r="H219" s="53"/>
      <c r="I219" s="53"/>
      <c r="J219" s="54"/>
      <c r="K219" s="55"/>
      <c r="L219" s="56"/>
      <c r="M219" s="60"/>
      <c r="N219" s="61"/>
    </row>
    <row r="220" spans="1:14" ht="14.1" customHeight="1">
      <c r="A220" s="58"/>
      <c r="B220" s="52"/>
      <c r="C220" s="53"/>
      <c r="D220" s="53"/>
      <c r="E220" s="53"/>
      <c r="F220" s="53"/>
      <c r="G220" s="53"/>
      <c r="H220" s="53"/>
      <c r="I220" s="53"/>
      <c r="J220" s="54"/>
      <c r="K220" s="55"/>
      <c r="L220" s="56"/>
      <c r="M220" s="60"/>
      <c r="N220" s="61"/>
    </row>
    <row r="221" spans="1:14" ht="14.1" customHeight="1">
      <c r="A221" s="58"/>
      <c r="B221" s="64" t="s">
        <v>102</v>
      </c>
      <c r="C221" s="53"/>
      <c r="D221" s="53"/>
      <c r="E221" s="53"/>
      <c r="F221" s="53"/>
      <c r="G221" s="53"/>
      <c r="H221" s="53"/>
      <c r="I221" s="53"/>
      <c r="J221" s="54"/>
      <c r="K221" s="55"/>
      <c r="L221" s="56"/>
      <c r="M221" s="60"/>
      <c r="N221" s="61"/>
    </row>
    <row r="222" spans="1:14" ht="31.5" customHeight="1">
      <c r="A222" s="58"/>
      <c r="B222" s="126" t="s">
        <v>103</v>
      </c>
      <c r="C222" s="127"/>
      <c r="D222" s="127"/>
      <c r="E222" s="127"/>
      <c r="F222" s="127"/>
      <c r="G222" s="127"/>
      <c r="H222" s="127"/>
      <c r="I222" s="127"/>
      <c r="J222" s="128"/>
      <c r="K222" s="55" t="s">
        <v>21</v>
      </c>
      <c r="L222" s="56"/>
      <c r="M222" s="65"/>
      <c r="N222" s="66">
        <f>+M222*L222</f>
        <v>0</v>
      </c>
    </row>
    <row r="223" spans="1:14" ht="14.1" customHeight="1">
      <c r="A223" s="58"/>
      <c r="B223" s="64" t="s">
        <v>104</v>
      </c>
      <c r="C223" s="53"/>
      <c r="D223" s="53"/>
      <c r="E223" s="53"/>
      <c r="F223" s="53"/>
      <c r="G223" s="53"/>
      <c r="H223" s="53"/>
      <c r="I223" s="53"/>
      <c r="J223" s="54"/>
      <c r="K223" s="55"/>
      <c r="L223" s="56"/>
      <c r="M223" s="60"/>
      <c r="N223" s="61"/>
    </row>
    <row r="224" spans="1:14" ht="14.1" customHeight="1">
      <c r="A224" s="58"/>
      <c r="B224" s="64"/>
      <c r="C224" s="53"/>
      <c r="D224" s="53"/>
      <c r="E224" s="53"/>
      <c r="F224" s="53"/>
      <c r="G224" s="53"/>
      <c r="H224" s="53"/>
      <c r="I224" s="53"/>
      <c r="J224" s="54"/>
      <c r="K224" s="55"/>
      <c r="L224" s="56"/>
      <c r="M224" s="60"/>
      <c r="N224" s="61"/>
    </row>
    <row r="225" spans="1:14" ht="14.1" customHeight="1">
      <c r="A225" s="58"/>
      <c r="B225" s="126" t="s">
        <v>105</v>
      </c>
      <c r="C225" s="127"/>
      <c r="D225" s="127"/>
      <c r="E225" s="127"/>
      <c r="F225" s="127"/>
      <c r="G225" s="127"/>
      <c r="H225" s="127"/>
      <c r="I225" s="127"/>
      <c r="J225" s="128"/>
      <c r="K225" s="55" t="s">
        <v>21</v>
      </c>
      <c r="L225" s="56"/>
      <c r="M225" s="65"/>
      <c r="N225" s="66">
        <f>+M225*L225</f>
        <v>0</v>
      </c>
    </row>
    <row r="226" spans="1:14" ht="14.1" customHeight="1">
      <c r="A226" s="58"/>
      <c r="B226" s="64" t="s">
        <v>106</v>
      </c>
      <c r="C226" s="53"/>
      <c r="D226" s="53"/>
      <c r="E226" s="53"/>
      <c r="F226" s="53"/>
      <c r="G226" s="53"/>
      <c r="H226" s="53"/>
      <c r="I226" s="53"/>
      <c r="J226" s="54"/>
      <c r="K226" s="55"/>
      <c r="L226" s="56"/>
      <c r="M226" s="60"/>
      <c r="N226" s="61"/>
    </row>
    <row r="227" spans="1:14" ht="14.1" customHeight="1">
      <c r="A227" s="58"/>
      <c r="B227" s="64" t="s">
        <v>107</v>
      </c>
      <c r="C227" s="53"/>
      <c r="D227" s="53"/>
      <c r="E227" s="53"/>
      <c r="F227" s="53"/>
      <c r="G227" s="53"/>
      <c r="H227" s="53"/>
      <c r="I227" s="53"/>
      <c r="J227" s="54"/>
      <c r="K227" s="55"/>
      <c r="L227" s="56"/>
      <c r="M227" s="60"/>
      <c r="N227" s="61"/>
    </row>
    <row r="228" spans="1:14" ht="14.1" customHeight="1">
      <c r="A228" s="58"/>
      <c r="B228" s="64" t="s">
        <v>68</v>
      </c>
      <c r="C228" s="53"/>
      <c r="D228" s="53"/>
      <c r="E228" s="53"/>
      <c r="F228" s="53"/>
      <c r="G228" s="53"/>
      <c r="H228" s="53"/>
      <c r="I228" s="53"/>
      <c r="J228" s="54"/>
      <c r="K228" s="55" t="s">
        <v>36</v>
      </c>
      <c r="L228" s="56"/>
      <c r="M228" s="65"/>
      <c r="N228" s="66">
        <f>+M228*L228</f>
        <v>0</v>
      </c>
    </row>
    <row r="229" spans="1:14" ht="14.1" customHeight="1">
      <c r="A229" s="58"/>
      <c r="B229" s="64" t="s">
        <v>108</v>
      </c>
      <c r="C229" s="53"/>
      <c r="D229" s="53"/>
      <c r="E229" s="53"/>
      <c r="F229" s="53"/>
      <c r="G229" s="53"/>
      <c r="H229" s="53"/>
      <c r="I229" s="53"/>
      <c r="J229" s="54"/>
      <c r="K229" s="55"/>
      <c r="L229" s="56"/>
      <c r="M229" s="60"/>
      <c r="N229" s="61"/>
    </row>
    <row r="230" spans="1:14" ht="14.1" customHeight="1">
      <c r="A230" s="58"/>
      <c r="B230" s="64" t="s">
        <v>68</v>
      </c>
      <c r="C230" s="53"/>
      <c r="D230" s="53"/>
      <c r="E230" s="53"/>
      <c r="F230" s="53"/>
      <c r="G230" s="53"/>
      <c r="H230" s="53"/>
      <c r="I230" s="53"/>
      <c r="J230" s="54"/>
      <c r="K230" s="55" t="s">
        <v>36</v>
      </c>
      <c r="L230" s="56"/>
      <c r="M230" s="65"/>
      <c r="N230" s="66">
        <f>+M230*L230</f>
        <v>0</v>
      </c>
    </row>
    <row r="231" spans="1:14" ht="14.1" customHeight="1">
      <c r="A231" s="58"/>
      <c r="B231" s="64"/>
      <c r="C231" s="53"/>
      <c r="D231" s="53"/>
      <c r="E231" s="53"/>
      <c r="F231" s="53"/>
      <c r="G231" s="53"/>
      <c r="H231" s="53"/>
      <c r="I231" s="53"/>
      <c r="J231" s="54"/>
      <c r="K231" s="55"/>
      <c r="L231" s="56"/>
      <c r="M231" s="60"/>
      <c r="N231" s="61"/>
    </row>
    <row r="232" spans="1:14" ht="14.1" customHeight="1">
      <c r="A232" s="58"/>
      <c r="B232" s="64"/>
      <c r="C232" s="53"/>
      <c r="D232" s="53"/>
      <c r="E232" s="53"/>
      <c r="F232" s="53"/>
      <c r="G232" s="53"/>
      <c r="H232" s="53"/>
      <c r="I232" s="53"/>
      <c r="J232" s="54"/>
      <c r="K232" s="55"/>
      <c r="L232" s="56"/>
      <c r="M232" s="65"/>
      <c r="N232" s="66"/>
    </row>
    <row r="233" spans="1:14" ht="14.1" customHeight="1">
      <c r="A233" s="58" t="s">
        <v>109</v>
      </c>
      <c r="B233" s="52" t="s">
        <v>110</v>
      </c>
      <c r="C233" s="53"/>
      <c r="D233" s="53"/>
      <c r="E233" s="53"/>
      <c r="F233" s="53"/>
      <c r="G233" s="53"/>
      <c r="H233" s="53"/>
      <c r="I233" s="53"/>
      <c r="J233" s="54"/>
      <c r="K233" s="55"/>
      <c r="L233" s="56"/>
      <c r="M233" s="60"/>
      <c r="N233" s="61"/>
    </row>
    <row r="234" spans="1:14" ht="14.1" customHeight="1">
      <c r="A234" s="67"/>
      <c r="B234" s="64"/>
      <c r="C234" s="53"/>
      <c r="D234" s="53"/>
      <c r="E234" s="53"/>
      <c r="F234" s="53"/>
      <c r="G234" s="53"/>
      <c r="H234" s="53"/>
      <c r="I234" s="53"/>
      <c r="J234" s="54"/>
      <c r="K234" s="55"/>
      <c r="L234" s="56"/>
      <c r="M234" s="60"/>
      <c r="N234" s="61"/>
    </row>
    <row r="235" spans="1:14" ht="14.1" customHeight="1">
      <c r="A235" s="58"/>
      <c r="B235" s="64" t="s">
        <v>111</v>
      </c>
      <c r="C235" s="53"/>
      <c r="D235" s="53"/>
      <c r="E235" s="53"/>
      <c r="F235" s="53"/>
      <c r="G235" s="53"/>
      <c r="H235" s="53"/>
      <c r="I235" s="53"/>
      <c r="J235" s="54"/>
      <c r="K235" s="55"/>
      <c r="L235" s="56"/>
      <c r="M235" s="60"/>
      <c r="N235" s="61"/>
    </row>
    <row r="236" spans="1:14" ht="14.1" customHeight="1">
      <c r="A236" s="58"/>
      <c r="B236" s="64" t="s">
        <v>68</v>
      </c>
      <c r="C236" s="53"/>
      <c r="D236" s="53"/>
      <c r="E236" s="53"/>
      <c r="F236" s="53"/>
      <c r="G236" s="53"/>
      <c r="H236" s="53"/>
      <c r="I236" s="53"/>
      <c r="J236" s="54"/>
      <c r="K236" s="55" t="s">
        <v>7</v>
      </c>
      <c r="L236" s="56"/>
      <c r="M236" s="65"/>
      <c r="N236" s="66">
        <f>+M236*L236</f>
        <v>0</v>
      </c>
    </row>
    <row r="237" spans="1:14" ht="14.1" customHeight="1">
      <c r="A237" s="67"/>
      <c r="B237" s="64"/>
      <c r="C237" s="53"/>
      <c r="D237" s="53"/>
      <c r="E237" s="53"/>
      <c r="F237" s="53"/>
      <c r="G237" s="53"/>
      <c r="H237" s="53"/>
      <c r="I237" s="53"/>
      <c r="J237" s="54"/>
      <c r="K237" s="55"/>
      <c r="L237" s="56"/>
      <c r="M237" s="65"/>
      <c r="N237" s="66"/>
    </row>
    <row r="238" spans="1:14" ht="14.1" customHeight="1">
      <c r="A238" s="58"/>
      <c r="B238" s="64" t="s">
        <v>112</v>
      </c>
      <c r="C238" s="53"/>
      <c r="D238" s="53"/>
      <c r="E238" s="53"/>
      <c r="F238" s="53"/>
      <c r="G238" s="53"/>
      <c r="H238" s="53"/>
      <c r="I238" s="53"/>
      <c r="J238" s="54"/>
      <c r="K238" s="55"/>
      <c r="L238" s="56"/>
      <c r="M238" s="60"/>
      <c r="N238" s="61"/>
    </row>
    <row r="239" spans="1:14" ht="14.1" customHeight="1">
      <c r="A239" s="58"/>
      <c r="B239" s="64" t="s">
        <v>68</v>
      </c>
      <c r="C239" s="53"/>
      <c r="D239" s="53"/>
      <c r="E239" s="53"/>
      <c r="F239" s="53"/>
      <c r="G239" s="53"/>
      <c r="H239" s="53"/>
      <c r="I239" s="53"/>
      <c r="J239" s="54"/>
      <c r="K239" s="55" t="s">
        <v>7</v>
      </c>
      <c r="L239" s="56"/>
      <c r="M239" s="65"/>
      <c r="N239" s="66">
        <f>+M239*L239</f>
        <v>0</v>
      </c>
    </row>
    <row r="240" spans="1:14" ht="14.1" customHeight="1">
      <c r="A240" s="67"/>
      <c r="B240" s="64"/>
      <c r="C240" s="53"/>
      <c r="D240" s="53"/>
      <c r="E240" s="53"/>
      <c r="F240" s="53"/>
      <c r="G240" s="53"/>
      <c r="H240" s="53"/>
      <c r="I240" s="53"/>
      <c r="J240" s="54"/>
      <c r="K240" s="55"/>
      <c r="L240" s="56"/>
      <c r="M240" s="65"/>
      <c r="N240" s="66"/>
    </row>
    <row r="241" spans="1:14" ht="14.1" customHeight="1">
      <c r="A241" s="58"/>
      <c r="B241" s="64" t="s">
        <v>113</v>
      </c>
      <c r="C241" s="53"/>
      <c r="D241" s="53"/>
      <c r="E241" s="53"/>
      <c r="F241" s="53"/>
      <c r="G241" s="53"/>
      <c r="H241" s="53"/>
      <c r="I241" s="53"/>
      <c r="J241" s="54"/>
      <c r="K241" s="55"/>
      <c r="L241" s="56"/>
      <c r="M241" s="60"/>
      <c r="N241" s="61"/>
    </row>
    <row r="242" spans="1:14" ht="14.1" customHeight="1">
      <c r="A242" s="58"/>
      <c r="B242" s="64" t="s">
        <v>68</v>
      </c>
      <c r="C242" s="53"/>
      <c r="D242" s="53"/>
      <c r="E242" s="53"/>
      <c r="F242" s="53"/>
      <c r="G242" s="53"/>
      <c r="H242" s="53"/>
      <c r="I242" s="53"/>
      <c r="J242" s="54"/>
      <c r="K242" s="55" t="s">
        <v>7</v>
      </c>
      <c r="L242" s="56"/>
      <c r="M242" s="65"/>
      <c r="N242" s="66">
        <f>+M242*L242</f>
        <v>0</v>
      </c>
    </row>
    <row r="243" spans="1:14" ht="14.1" customHeight="1">
      <c r="A243" s="67"/>
      <c r="B243" s="64"/>
      <c r="C243" s="53"/>
      <c r="D243" s="53"/>
      <c r="E243" s="53"/>
      <c r="F243" s="53"/>
      <c r="G243" s="53"/>
      <c r="H243" s="53"/>
      <c r="I243" s="53"/>
      <c r="J243" s="54"/>
      <c r="K243" s="55"/>
      <c r="L243" s="56"/>
      <c r="M243" s="65"/>
      <c r="N243" s="66"/>
    </row>
    <row r="244" spans="1:14" ht="14.1" customHeight="1">
      <c r="A244" s="58"/>
      <c r="B244" s="64" t="s">
        <v>114</v>
      </c>
      <c r="C244" s="53"/>
      <c r="D244" s="53"/>
      <c r="E244" s="53"/>
      <c r="F244" s="53"/>
      <c r="G244" s="53"/>
      <c r="H244" s="53"/>
      <c r="I244" s="53"/>
      <c r="J244" s="54"/>
      <c r="K244" s="55"/>
      <c r="L244" s="56"/>
      <c r="M244" s="60"/>
      <c r="N244" s="61"/>
    </row>
    <row r="245" spans="1:14" ht="14.1" customHeight="1">
      <c r="A245" s="58"/>
      <c r="B245" s="64" t="s">
        <v>68</v>
      </c>
      <c r="C245" s="53"/>
      <c r="D245" s="53"/>
      <c r="E245" s="53"/>
      <c r="F245" s="53"/>
      <c r="G245" s="53"/>
      <c r="H245" s="53"/>
      <c r="I245" s="53"/>
      <c r="J245" s="54"/>
      <c r="K245" s="55" t="s">
        <v>7</v>
      </c>
      <c r="L245" s="56"/>
      <c r="M245" s="65"/>
      <c r="N245" s="66">
        <f>+M245*L245</f>
        <v>0</v>
      </c>
    </row>
    <row r="246" spans="1:14" ht="14.1" customHeight="1">
      <c r="A246" s="67"/>
      <c r="B246" s="64"/>
      <c r="C246" s="53"/>
      <c r="D246" s="53"/>
      <c r="E246" s="53"/>
      <c r="F246" s="53"/>
      <c r="G246" s="53"/>
      <c r="H246" s="53"/>
      <c r="I246" s="53"/>
      <c r="J246" s="54"/>
      <c r="K246" s="55"/>
      <c r="L246" s="56"/>
      <c r="M246" s="65"/>
      <c r="N246" s="66"/>
    </row>
    <row r="247" spans="1:14" ht="14.1" customHeight="1">
      <c r="A247" s="58"/>
      <c r="B247" s="64" t="s">
        <v>115</v>
      </c>
      <c r="C247" s="53"/>
      <c r="D247" s="53"/>
      <c r="E247" s="53"/>
      <c r="F247" s="53"/>
      <c r="G247" s="53"/>
      <c r="H247" s="53"/>
      <c r="I247" s="53"/>
      <c r="J247" s="54"/>
      <c r="K247" s="55"/>
      <c r="L247" s="56"/>
      <c r="M247" s="60"/>
      <c r="N247" s="61"/>
    </row>
    <row r="248" spans="1:14" ht="14.1" customHeight="1">
      <c r="A248" s="58"/>
      <c r="B248" s="64" t="s">
        <v>68</v>
      </c>
      <c r="C248" s="53"/>
      <c r="D248" s="53"/>
      <c r="E248" s="53"/>
      <c r="F248" s="53"/>
      <c r="G248" s="53"/>
      <c r="H248" s="53"/>
      <c r="I248" s="53"/>
      <c r="J248" s="54"/>
      <c r="K248" s="55" t="s">
        <v>7</v>
      </c>
      <c r="L248" s="56"/>
      <c r="M248" s="65"/>
      <c r="N248" s="66">
        <f>+M248*L248</f>
        <v>0</v>
      </c>
    </row>
    <row r="249" spans="1:14" ht="14.1" customHeight="1">
      <c r="A249" s="67"/>
      <c r="B249" s="64"/>
      <c r="C249" s="53"/>
      <c r="D249" s="53"/>
      <c r="E249" s="53"/>
      <c r="F249" s="53"/>
      <c r="G249" s="53"/>
      <c r="H249" s="53"/>
      <c r="I249" s="53"/>
      <c r="J249" s="54"/>
      <c r="K249" s="55"/>
      <c r="L249" s="56"/>
      <c r="M249" s="60"/>
      <c r="N249" s="61"/>
    </row>
    <row r="250" spans="1:14" ht="14.1" customHeight="1">
      <c r="A250" s="58"/>
      <c r="B250" s="64" t="s">
        <v>116</v>
      </c>
      <c r="C250" s="53"/>
      <c r="D250" s="53"/>
      <c r="E250" s="53"/>
      <c r="F250" s="53"/>
      <c r="G250" s="53"/>
      <c r="H250" s="53"/>
      <c r="I250" s="53"/>
      <c r="J250" s="54"/>
      <c r="K250" s="55" t="s">
        <v>7</v>
      </c>
      <c r="L250" s="56"/>
      <c r="M250" s="65"/>
      <c r="N250" s="66">
        <f>+M250*L250</f>
        <v>0</v>
      </c>
    </row>
    <row r="251" spans="1:14" ht="14.1" customHeight="1">
      <c r="A251" s="58"/>
      <c r="B251" s="64"/>
      <c r="C251" s="53"/>
      <c r="D251" s="53"/>
      <c r="E251" s="53"/>
      <c r="F251" s="53"/>
      <c r="G251" s="53"/>
      <c r="H251" s="53"/>
      <c r="I251" s="53"/>
      <c r="J251" s="54"/>
      <c r="K251" s="55"/>
      <c r="L251" s="56"/>
      <c r="M251" s="65"/>
      <c r="N251" s="66"/>
    </row>
    <row r="252" spans="1:14" ht="14.1" customHeight="1">
      <c r="A252" s="67"/>
      <c r="B252" s="64" t="s">
        <v>117</v>
      </c>
      <c r="C252" s="53"/>
      <c r="D252" s="53"/>
      <c r="E252" s="53"/>
      <c r="F252" s="53"/>
      <c r="G252" s="53"/>
      <c r="H252" s="53"/>
      <c r="I252" s="53"/>
      <c r="J252" s="54"/>
      <c r="K252" s="55" t="s">
        <v>21</v>
      </c>
      <c r="L252" s="56"/>
      <c r="M252" s="65"/>
      <c r="N252" s="66">
        <f>+M252*L252</f>
        <v>0</v>
      </c>
    </row>
    <row r="253" spans="1:14" ht="14.1" customHeight="1">
      <c r="A253" s="67"/>
      <c r="B253" s="64" t="s">
        <v>30</v>
      </c>
      <c r="C253" s="53"/>
      <c r="D253" s="53"/>
      <c r="E253" s="53"/>
      <c r="F253" s="53"/>
      <c r="G253" s="53"/>
      <c r="H253" s="53"/>
      <c r="I253" s="53"/>
      <c r="J253" s="54"/>
      <c r="K253" s="55"/>
      <c r="L253" s="56"/>
      <c r="M253" s="65"/>
      <c r="N253" s="66"/>
    </row>
    <row r="254" spans="1:14" ht="14.1" customHeight="1">
      <c r="A254" s="67"/>
      <c r="B254" s="64" t="s">
        <v>31</v>
      </c>
      <c r="C254" s="53"/>
      <c r="D254" s="53"/>
      <c r="E254" s="53"/>
      <c r="F254" s="53"/>
      <c r="G254" s="53"/>
      <c r="H254" s="53"/>
      <c r="I254" s="53"/>
      <c r="J254" s="54"/>
      <c r="K254" s="55"/>
      <c r="L254" s="56"/>
      <c r="M254" s="65"/>
      <c r="N254" s="66"/>
    </row>
    <row r="255" spans="1:14" ht="14.1" customHeight="1">
      <c r="A255" s="58"/>
      <c r="B255" s="52"/>
      <c r="C255" s="53"/>
      <c r="D255" s="53"/>
      <c r="E255" s="53"/>
      <c r="F255" s="53"/>
      <c r="G255" s="53"/>
      <c r="H255" s="53"/>
      <c r="I255" s="53"/>
      <c r="J255" s="54"/>
      <c r="K255" s="55"/>
      <c r="L255" s="56"/>
      <c r="M255" s="60"/>
      <c r="N255" s="61"/>
    </row>
    <row r="256" spans="1:14" ht="14.1" customHeight="1">
      <c r="A256" s="58"/>
      <c r="B256" s="52"/>
      <c r="C256" s="53"/>
      <c r="D256" s="53"/>
      <c r="E256" s="53"/>
      <c r="F256" s="53"/>
      <c r="G256" s="53"/>
      <c r="H256" s="53"/>
      <c r="I256" s="53"/>
      <c r="J256" s="54"/>
      <c r="K256" s="55"/>
      <c r="L256" s="56"/>
      <c r="M256" s="60"/>
      <c r="N256" s="61"/>
    </row>
    <row r="257" spans="1:14" ht="14.1" customHeight="1">
      <c r="A257" s="58" t="s">
        <v>118</v>
      </c>
      <c r="B257" s="52" t="s">
        <v>119</v>
      </c>
      <c r="C257" s="53"/>
      <c r="D257" s="53"/>
      <c r="E257" s="53"/>
      <c r="F257" s="53"/>
      <c r="G257" s="53"/>
      <c r="H257" s="53"/>
      <c r="I257" s="53"/>
      <c r="J257" s="54"/>
      <c r="K257" s="55"/>
      <c r="L257" s="56"/>
      <c r="M257" s="60"/>
      <c r="N257" s="61"/>
    </row>
    <row r="258" spans="1:14" ht="14.1" customHeight="1">
      <c r="A258" s="58"/>
      <c r="B258" s="52"/>
      <c r="C258" s="53"/>
      <c r="D258" s="53"/>
      <c r="E258" s="53"/>
      <c r="F258" s="53"/>
      <c r="G258" s="53"/>
      <c r="H258" s="53"/>
      <c r="I258" s="53"/>
      <c r="J258" s="54"/>
      <c r="K258" s="55"/>
      <c r="L258" s="56"/>
      <c r="M258" s="60"/>
      <c r="N258" s="61"/>
    </row>
    <row r="259" spans="1:14" ht="14.1" customHeight="1">
      <c r="A259" s="58"/>
      <c r="B259" s="64" t="s">
        <v>120</v>
      </c>
      <c r="C259" s="53"/>
      <c r="D259" s="53"/>
      <c r="E259" s="53"/>
      <c r="F259" s="53"/>
      <c r="G259" s="53"/>
      <c r="H259" s="53"/>
      <c r="I259" s="53"/>
      <c r="J259" s="54"/>
      <c r="K259" s="55" t="s">
        <v>36</v>
      </c>
      <c r="L259" s="56"/>
      <c r="M259" s="65"/>
      <c r="N259" s="66">
        <f>+M259*L259</f>
        <v>0</v>
      </c>
    </row>
    <row r="260" spans="1:14" ht="14.1" customHeight="1">
      <c r="A260" s="58"/>
      <c r="B260" s="64" t="s">
        <v>68</v>
      </c>
      <c r="C260" s="53"/>
      <c r="D260" s="53"/>
      <c r="E260" s="53"/>
      <c r="F260" s="53"/>
      <c r="G260" s="53"/>
      <c r="H260" s="53"/>
      <c r="I260" s="53"/>
      <c r="J260" s="54"/>
      <c r="K260" s="55" t="s">
        <v>36</v>
      </c>
      <c r="L260" s="56"/>
      <c r="M260" s="65"/>
      <c r="N260" s="66">
        <f>+M260*L260</f>
        <v>0</v>
      </c>
    </row>
    <row r="261" spans="1:14" ht="14.1" customHeight="1">
      <c r="A261" s="58"/>
      <c r="B261" s="64" t="s">
        <v>121</v>
      </c>
      <c r="C261" s="53"/>
      <c r="D261" s="53"/>
      <c r="E261" s="53"/>
      <c r="F261" s="53"/>
      <c r="G261" s="53"/>
      <c r="H261" s="53"/>
      <c r="I261" s="53"/>
      <c r="J261" s="54"/>
      <c r="K261" s="55" t="s">
        <v>36</v>
      </c>
      <c r="L261" s="56"/>
      <c r="M261" s="65"/>
      <c r="N261" s="66">
        <f t="shared" ref="N261:N262" si="1">+M261*L261</f>
        <v>0</v>
      </c>
    </row>
    <row r="262" spans="1:14" ht="14.1" customHeight="1">
      <c r="A262" s="58"/>
      <c r="B262" s="64" t="s">
        <v>68</v>
      </c>
      <c r="C262" s="53"/>
      <c r="D262" s="53"/>
      <c r="E262" s="53"/>
      <c r="F262" s="53"/>
      <c r="G262" s="53"/>
      <c r="H262" s="53"/>
      <c r="I262" s="53"/>
      <c r="J262" s="54"/>
      <c r="K262" s="55" t="s">
        <v>36</v>
      </c>
      <c r="L262" s="56"/>
      <c r="M262" s="65"/>
      <c r="N262" s="66">
        <f t="shared" si="1"/>
        <v>0</v>
      </c>
    </row>
    <row r="263" spans="1:14" ht="14.1" customHeight="1">
      <c r="A263" s="58"/>
      <c r="B263" s="64"/>
      <c r="C263" s="53"/>
      <c r="D263" s="53"/>
      <c r="E263" s="53"/>
      <c r="F263" s="53"/>
      <c r="G263" s="53"/>
      <c r="H263" s="53"/>
      <c r="I263" s="53"/>
      <c r="J263" s="54"/>
      <c r="K263" s="55"/>
      <c r="L263" s="56"/>
      <c r="M263" s="65"/>
      <c r="N263" s="66"/>
    </row>
    <row r="264" spans="1:14" ht="14.1" customHeight="1">
      <c r="A264" s="58"/>
      <c r="B264" s="52"/>
      <c r="C264" s="53"/>
      <c r="D264" s="53"/>
      <c r="E264" s="53"/>
      <c r="F264" s="53"/>
      <c r="G264" s="53"/>
      <c r="H264" s="53"/>
      <c r="I264" s="53"/>
      <c r="J264" s="54"/>
      <c r="K264" s="55"/>
      <c r="L264" s="56"/>
      <c r="M264" s="60"/>
      <c r="N264" s="61"/>
    </row>
    <row r="265" spans="1:14" ht="14.1" customHeight="1">
      <c r="A265" s="58" t="s">
        <v>122</v>
      </c>
      <c r="B265" s="52" t="s">
        <v>123</v>
      </c>
      <c r="C265" s="53"/>
      <c r="D265" s="53"/>
      <c r="E265" s="53"/>
      <c r="F265" s="53"/>
      <c r="G265" s="53"/>
      <c r="H265" s="53"/>
      <c r="I265" s="53"/>
      <c r="J265" s="54"/>
      <c r="K265" s="55"/>
      <c r="L265" s="56"/>
      <c r="M265" s="60"/>
      <c r="N265" s="61"/>
    </row>
    <row r="266" spans="1:14" ht="14.1" customHeight="1">
      <c r="A266" s="67" t="s">
        <v>124</v>
      </c>
      <c r="B266" s="68" t="s">
        <v>58</v>
      </c>
      <c r="C266" s="53"/>
      <c r="D266" s="53"/>
      <c r="E266" s="53"/>
      <c r="F266" s="53"/>
      <c r="G266" s="53"/>
      <c r="H266" s="53"/>
      <c r="I266" s="53"/>
      <c r="J266" s="54"/>
      <c r="K266" s="55"/>
      <c r="L266" s="56"/>
      <c r="M266" s="60"/>
      <c r="N266" s="61"/>
    </row>
    <row r="267" spans="1:14" ht="14.1" customHeight="1">
      <c r="A267" s="58"/>
      <c r="B267" s="52"/>
      <c r="C267" s="53"/>
      <c r="D267" s="53"/>
      <c r="E267" s="53"/>
      <c r="F267" s="53"/>
      <c r="G267" s="53"/>
      <c r="H267" s="53"/>
      <c r="I267" s="53"/>
      <c r="J267" s="54"/>
      <c r="K267" s="55"/>
      <c r="L267" s="56"/>
      <c r="M267" s="60"/>
      <c r="N267" s="61"/>
    </row>
    <row r="268" spans="1:14" ht="14.1" customHeight="1">
      <c r="A268" s="58"/>
      <c r="B268" s="64" t="s">
        <v>240</v>
      </c>
      <c r="C268" s="53"/>
      <c r="D268" s="53"/>
      <c r="E268" s="53"/>
      <c r="F268" s="53"/>
      <c r="G268" s="53"/>
      <c r="H268" s="53"/>
      <c r="I268" s="53"/>
      <c r="J268" s="54"/>
      <c r="K268" s="55" t="s">
        <v>21</v>
      </c>
      <c r="L268" s="56"/>
      <c r="M268" s="65"/>
      <c r="N268" s="66">
        <f>+M268*L268</f>
        <v>0</v>
      </c>
    </row>
    <row r="269" spans="1:14" ht="14.1" customHeight="1">
      <c r="A269" s="58"/>
      <c r="B269" s="64" t="s">
        <v>125</v>
      </c>
      <c r="C269" s="53"/>
      <c r="D269" s="53"/>
      <c r="E269" s="53"/>
      <c r="F269" s="53"/>
      <c r="G269" s="53"/>
      <c r="H269" s="53"/>
      <c r="I269" s="53"/>
      <c r="J269" s="54"/>
      <c r="K269" s="55"/>
      <c r="L269" s="56"/>
      <c r="M269" s="65"/>
      <c r="N269" s="66"/>
    </row>
    <row r="270" spans="1:14" ht="14.1" customHeight="1">
      <c r="A270" s="58"/>
      <c r="B270" s="64" t="s">
        <v>30</v>
      </c>
      <c r="C270" s="53"/>
      <c r="D270" s="53"/>
      <c r="E270" s="53"/>
      <c r="F270" s="53"/>
      <c r="G270" s="53"/>
      <c r="H270" s="53"/>
      <c r="I270" s="53"/>
      <c r="J270" s="54"/>
      <c r="K270" s="55"/>
      <c r="L270" s="56"/>
      <c r="M270" s="65"/>
      <c r="N270" s="66"/>
    </row>
    <row r="271" spans="1:14" ht="14.1" customHeight="1">
      <c r="A271" s="58"/>
      <c r="B271" s="64" t="s">
        <v>31</v>
      </c>
      <c r="C271" s="53"/>
      <c r="D271" s="53"/>
      <c r="E271" s="53"/>
      <c r="F271" s="53"/>
      <c r="G271" s="53"/>
      <c r="H271" s="53"/>
      <c r="I271" s="53"/>
      <c r="J271" s="54"/>
      <c r="K271" s="55"/>
      <c r="L271" s="56"/>
      <c r="M271" s="65"/>
      <c r="N271" s="66"/>
    </row>
    <row r="272" spans="1:14" ht="14.1" customHeight="1">
      <c r="A272" s="58"/>
      <c r="B272" s="64"/>
      <c r="C272" s="53"/>
      <c r="D272" s="53"/>
      <c r="E272" s="53"/>
      <c r="F272" s="53"/>
      <c r="G272" s="53"/>
      <c r="H272" s="53"/>
      <c r="I272" s="53"/>
      <c r="J272" s="54"/>
      <c r="K272" s="55"/>
      <c r="L272" s="56"/>
      <c r="M272" s="65"/>
      <c r="N272" s="66"/>
    </row>
    <row r="273" spans="1:14" ht="14.1" customHeight="1">
      <c r="A273" s="58"/>
      <c r="B273" s="52"/>
      <c r="C273" s="53"/>
      <c r="D273" s="53"/>
      <c r="E273" s="53"/>
      <c r="F273" s="53"/>
      <c r="G273" s="53"/>
      <c r="H273" s="53"/>
      <c r="I273" s="53"/>
      <c r="J273" s="54"/>
      <c r="K273" s="55"/>
      <c r="L273" s="56"/>
      <c r="M273" s="60"/>
      <c r="N273" s="61"/>
    </row>
    <row r="274" spans="1:14" ht="14.1" customHeight="1">
      <c r="A274" s="58"/>
      <c r="B274" s="64" t="s">
        <v>126</v>
      </c>
      <c r="C274" s="53"/>
      <c r="D274" s="53"/>
      <c r="E274" s="53"/>
      <c r="F274" s="53"/>
      <c r="G274" s="53"/>
      <c r="H274" s="53"/>
      <c r="I274" s="53"/>
      <c r="J274" s="54"/>
      <c r="K274" s="55" t="s">
        <v>7</v>
      </c>
      <c r="L274" s="56"/>
      <c r="M274" s="65"/>
      <c r="N274" s="66">
        <f>+M274*L274</f>
        <v>0</v>
      </c>
    </row>
    <row r="275" spans="1:14" ht="14.1" customHeight="1">
      <c r="A275" s="58"/>
      <c r="B275" s="64"/>
      <c r="C275" s="53"/>
      <c r="D275" s="53"/>
      <c r="E275" s="53"/>
      <c r="F275" s="53"/>
      <c r="G275" s="53"/>
      <c r="H275" s="53"/>
      <c r="I275" s="53"/>
      <c r="J275" s="54"/>
      <c r="K275" s="55"/>
      <c r="L275" s="56"/>
      <c r="M275" s="65"/>
      <c r="N275" s="66"/>
    </row>
    <row r="276" spans="1:14" ht="14.1" customHeight="1">
      <c r="A276" s="58"/>
      <c r="B276" s="52"/>
      <c r="C276" s="53"/>
      <c r="D276" s="53"/>
      <c r="E276" s="53"/>
      <c r="F276" s="53"/>
      <c r="G276" s="53"/>
      <c r="H276" s="53"/>
      <c r="I276" s="53"/>
      <c r="J276" s="54"/>
      <c r="K276" s="55"/>
      <c r="L276" s="56"/>
      <c r="M276" s="60"/>
      <c r="N276" s="61"/>
    </row>
    <row r="277" spans="1:14" ht="14.1" customHeight="1">
      <c r="A277" s="58"/>
      <c r="B277" s="64" t="s">
        <v>127</v>
      </c>
      <c r="C277" s="53"/>
      <c r="D277" s="53"/>
      <c r="E277" s="53"/>
      <c r="F277" s="53"/>
      <c r="G277" s="53"/>
      <c r="H277" s="53"/>
      <c r="I277" s="53"/>
      <c r="J277" s="54"/>
      <c r="K277" s="55"/>
      <c r="L277" s="56"/>
      <c r="M277" s="60"/>
      <c r="N277" s="61"/>
    </row>
    <row r="278" spans="1:14" ht="14.1" customHeight="1">
      <c r="A278" s="58"/>
      <c r="B278" s="64" t="s">
        <v>68</v>
      </c>
      <c r="C278" s="53"/>
      <c r="D278" s="53"/>
      <c r="E278" s="53"/>
      <c r="F278" s="53"/>
      <c r="G278" s="53"/>
      <c r="H278" s="53"/>
      <c r="I278" s="53"/>
      <c r="J278" s="54"/>
      <c r="K278" s="55" t="s">
        <v>7</v>
      </c>
      <c r="L278" s="56"/>
      <c r="M278" s="65"/>
      <c r="N278" s="66">
        <f>+M278*L278</f>
        <v>0</v>
      </c>
    </row>
    <row r="279" spans="1:14" ht="14.1" customHeight="1">
      <c r="A279" s="58"/>
      <c r="B279" s="64"/>
      <c r="C279" s="53"/>
      <c r="D279" s="53"/>
      <c r="E279" s="53"/>
      <c r="F279" s="53"/>
      <c r="G279" s="53"/>
      <c r="H279" s="53"/>
      <c r="I279" s="53"/>
      <c r="J279" s="54"/>
      <c r="K279" s="55"/>
      <c r="L279" s="56"/>
      <c r="M279" s="65"/>
      <c r="N279" s="66"/>
    </row>
    <row r="280" spans="1:14" ht="14.1" customHeight="1">
      <c r="A280" s="58"/>
      <c r="B280" s="52"/>
      <c r="C280" s="53"/>
      <c r="D280" s="53"/>
      <c r="E280" s="53"/>
      <c r="F280" s="53"/>
      <c r="G280" s="53"/>
      <c r="H280" s="53"/>
      <c r="I280" s="53"/>
      <c r="J280" s="54"/>
      <c r="K280" s="55"/>
      <c r="L280" s="56"/>
      <c r="M280" s="65"/>
      <c r="N280" s="66"/>
    </row>
    <row r="281" spans="1:14" ht="14.1" customHeight="1">
      <c r="A281" s="58"/>
      <c r="B281" s="64" t="s">
        <v>128</v>
      </c>
      <c r="C281" s="53"/>
      <c r="D281" s="53"/>
      <c r="E281" s="53"/>
      <c r="F281" s="53"/>
      <c r="G281" s="53"/>
      <c r="H281" s="53"/>
      <c r="I281" s="53"/>
      <c r="J281" s="54"/>
      <c r="K281" s="55"/>
      <c r="L281" s="56"/>
      <c r="M281" s="60"/>
      <c r="N281" s="61"/>
    </row>
    <row r="282" spans="1:14" ht="14.1" customHeight="1">
      <c r="A282" s="58"/>
      <c r="B282" s="64" t="s">
        <v>68</v>
      </c>
      <c r="C282" s="53"/>
      <c r="D282" s="53"/>
      <c r="E282" s="53"/>
      <c r="F282" s="53"/>
      <c r="G282" s="53"/>
      <c r="H282" s="53"/>
      <c r="I282" s="53"/>
      <c r="J282" s="54"/>
      <c r="K282" s="55" t="s">
        <v>7</v>
      </c>
      <c r="L282" s="56"/>
      <c r="M282" s="65"/>
      <c r="N282" s="66">
        <f>+M282*L282</f>
        <v>0</v>
      </c>
    </row>
    <row r="283" spans="1:14" ht="14.1" customHeight="1">
      <c r="A283" s="58"/>
      <c r="B283" s="64"/>
      <c r="C283" s="53"/>
      <c r="D283" s="53"/>
      <c r="E283" s="53"/>
      <c r="F283" s="53"/>
      <c r="G283" s="53"/>
      <c r="H283" s="53"/>
      <c r="I283" s="53"/>
      <c r="J283" s="54"/>
      <c r="K283" s="55"/>
      <c r="L283" s="56"/>
      <c r="M283" s="65"/>
      <c r="N283" s="66"/>
    </row>
    <row r="284" spans="1:14" ht="14.1" customHeight="1">
      <c r="A284" s="58"/>
      <c r="B284" s="52"/>
      <c r="C284" s="53"/>
      <c r="D284" s="53"/>
      <c r="E284" s="53"/>
      <c r="F284" s="53"/>
      <c r="G284" s="53"/>
      <c r="H284" s="53"/>
      <c r="I284" s="53"/>
      <c r="J284" s="54"/>
      <c r="K284" s="55"/>
      <c r="L284" s="56"/>
      <c r="M284" s="60"/>
      <c r="N284" s="61"/>
    </row>
    <row r="285" spans="1:14" ht="14.1" customHeight="1">
      <c r="A285" s="58"/>
      <c r="B285" s="64" t="s">
        <v>129</v>
      </c>
      <c r="C285" s="53"/>
      <c r="D285" s="53"/>
      <c r="E285" s="53"/>
      <c r="F285" s="53"/>
      <c r="G285" s="53"/>
      <c r="H285" s="53"/>
      <c r="I285" s="53"/>
      <c r="J285" s="54"/>
      <c r="K285" s="55" t="s">
        <v>7</v>
      </c>
      <c r="L285" s="56"/>
      <c r="M285" s="65"/>
      <c r="N285" s="66">
        <f>+M285*L285</f>
        <v>0</v>
      </c>
    </row>
    <row r="286" spans="1:14" ht="14.1" customHeight="1">
      <c r="A286" s="58"/>
      <c r="B286" s="52"/>
      <c r="C286" s="53"/>
      <c r="D286" s="53"/>
      <c r="E286" s="53"/>
      <c r="F286" s="53"/>
      <c r="G286" s="53"/>
      <c r="H286" s="53"/>
      <c r="I286" s="53"/>
      <c r="J286" s="54"/>
      <c r="K286" s="55"/>
      <c r="L286" s="56"/>
      <c r="M286" s="60"/>
      <c r="N286" s="61"/>
    </row>
    <row r="287" spans="1:14" ht="14.1" customHeight="1">
      <c r="A287" s="58"/>
      <c r="B287" s="52"/>
      <c r="C287" s="53"/>
      <c r="D287" s="53"/>
      <c r="E287" s="53"/>
      <c r="F287" s="53"/>
      <c r="G287" s="53"/>
      <c r="H287" s="53"/>
      <c r="I287" s="53"/>
      <c r="J287" s="54"/>
      <c r="K287" s="55"/>
      <c r="L287" s="56"/>
      <c r="M287" s="60"/>
      <c r="N287" s="61"/>
    </row>
    <row r="288" spans="1:14" ht="14.1" customHeight="1">
      <c r="A288" s="58"/>
      <c r="B288" s="64" t="s">
        <v>130</v>
      </c>
      <c r="C288" s="53"/>
      <c r="D288" s="53"/>
      <c r="E288" s="53"/>
      <c r="F288" s="53"/>
      <c r="G288" s="53"/>
      <c r="H288" s="53"/>
      <c r="I288" s="53"/>
      <c r="J288" s="54"/>
      <c r="K288" s="55" t="s">
        <v>7</v>
      </c>
      <c r="L288" s="56"/>
      <c r="M288" s="65"/>
      <c r="N288" s="66">
        <f>+M288*L288</f>
        <v>0</v>
      </c>
    </row>
    <row r="289" spans="1:14" ht="14.1" customHeight="1">
      <c r="A289" s="58"/>
      <c r="B289" s="64"/>
      <c r="C289" s="53"/>
      <c r="D289" s="53"/>
      <c r="E289" s="53"/>
      <c r="F289" s="53"/>
      <c r="G289" s="53"/>
      <c r="H289" s="53"/>
      <c r="I289" s="53"/>
      <c r="J289" s="54"/>
      <c r="K289" s="55"/>
      <c r="L289" s="56"/>
      <c r="M289" s="65"/>
      <c r="N289" s="66"/>
    </row>
    <row r="290" spans="1:14" ht="14.1" customHeight="1">
      <c r="A290" s="58"/>
      <c r="B290" s="52"/>
      <c r="C290" s="53"/>
      <c r="D290" s="53"/>
      <c r="E290" s="53"/>
      <c r="F290" s="53"/>
      <c r="G290" s="53"/>
      <c r="H290" s="53"/>
      <c r="I290" s="53"/>
      <c r="J290" s="54"/>
      <c r="K290" s="55"/>
      <c r="L290" s="56"/>
      <c r="M290" s="60"/>
      <c r="N290" s="61"/>
    </row>
    <row r="291" spans="1:14" ht="14.1" customHeight="1">
      <c r="A291" s="58"/>
      <c r="B291" s="64" t="s">
        <v>131</v>
      </c>
      <c r="C291" s="53"/>
      <c r="D291" s="53"/>
      <c r="E291" s="53"/>
      <c r="F291" s="53"/>
      <c r="G291" s="53"/>
      <c r="H291" s="53"/>
      <c r="I291" s="53"/>
      <c r="J291" s="54"/>
      <c r="K291" s="55" t="s">
        <v>7</v>
      </c>
      <c r="L291" s="56"/>
      <c r="M291" s="65"/>
      <c r="N291" s="66">
        <f>+M291*L291</f>
        <v>0</v>
      </c>
    </row>
    <row r="292" spans="1:14" ht="14.1" customHeight="1">
      <c r="A292" s="58"/>
      <c r="B292" s="64" t="s">
        <v>132</v>
      </c>
      <c r="C292" s="53"/>
      <c r="D292" s="53"/>
      <c r="E292" s="53"/>
      <c r="F292" s="53"/>
      <c r="G292" s="53"/>
      <c r="H292" s="53"/>
      <c r="I292" s="53"/>
      <c r="J292" s="54"/>
      <c r="K292" s="55"/>
      <c r="L292" s="56"/>
      <c r="M292" s="65"/>
      <c r="N292" s="66"/>
    </row>
    <row r="293" spans="1:14" ht="14.1" customHeight="1">
      <c r="A293" s="58"/>
      <c r="B293" s="64"/>
      <c r="C293" s="53"/>
      <c r="D293" s="53"/>
      <c r="E293" s="53"/>
      <c r="F293" s="53"/>
      <c r="G293" s="53"/>
      <c r="H293" s="53"/>
      <c r="I293" s="53"/>
      <c r="J293" s="54"/>
      <c r="K293" s="55"/>
      <c r="L293" s="56"/>
      <c r="M293" s="65"/>
      <c r="N293" s="66"/>
    </row>
    <row r="294" spans="1:14" ht="14.1" customHeight="1">
      <c r="A294" s="58"/>
      <c r="B294" s="52"/>
      <c r="C294" s="53"/>
      <c r="D294" s="53"/>
      <c r="E294" s="53"/>
      <c r="F294" s="53"/>
      <c r="G294" s="53"/>
      <c r="H294" s="53"/>
      <c r="I294" s="53"/>
      <c r="J294" s="54"/>
      <c r="K294" s="55"/>
      <c r="L294" s="56"/>
      <c r="M294" s="65"/>
      <c r="N294" s="66"/>
    </row>
    <row r="295" spans="1:14" ht="14.1" customHeight="1">
      <c r="A295" s="67" t="s">
        <v>133</v>
      </c>
      <c r="B295" s="68" t="s">
        <v>134</v>
      </c>
      <c r="C295" s="53"/>
      <c r="D295" s="53"/>
      <c r="E295" s="53"/>
      <c r="F295" s="53"/>
      <c r="G295" s="53"/>
      <c r="H295" s="53"/>
      <c r="I295" s="53"/>
      <c r="J295" s="54"/>
      <c r="K295" s="55"/>
      <c r="L295" s="56"/>
      <c r="M295" s="60"/>
      <c r="N295" s="61"/>
    </row>
    <row r="296" spans="1:14" ht="14.1" customHeight="1">
      <c r="A296" s="67"/>
      <c r="B296" s="68"/>
      <c r="C296" s="53"/>
      <c r="D296" s="53"/>
      <c r="E296" s="53"/>
      <c r="F296" s="53"/>
      <c r="G296" s="53"/>
      <c r="H296" s="53"/>
      <c r="I296" s="53"/>
      <c r="J296" s="54"/>
      <c r="K296" s="55"/>
      <c r="L296" s="56"/>
      <c r="M296" s="60"/>
      <c r="N296" s="61"/>
    </row>
    <row r="297" spans="1:14" ht="14.1" customHeight="1">
      <c r="A297" s="58"/>
      <c r="B297" s="64" t="s">
        <v>135</v>
      </c>
      <c r="C297" s="53"/>
      <c r="D297" s="53"/>
      <c r="E297" s="53"/>
      <c r="F297" s="53"/>
      <c r="G297" s="53"/>
      <c r="H297" s="53"/>
      <c r="I297" s="53"/>
      <c r="J297" s="54"/>
      <c r="K297" s="55" t="s">
        <v>36</v>
      </c>
      <c r="L297" s="56"/>
      <c r="M297" s="65"/>
      <c r="N297" s="66">
        <f>+M297*L297</f>
        <v>0</v>
      </c>
    </row>
    <row r="298" spans="1:14" ht="14.1" customHeight="1">
      <c r="A298" s="58"/>
      <c r="B298" s="64" t="s">
        <v>68</v>
      </c>
      <c r="C298" s="53"/>
      <c r="D298" s="53"/>
      <c r="E298" s="53"/>
      <c r="F298" s="53"/>
      <c r="G298" s="53"/>
      <c r="H298" s="53"/>
      <c r="I298" s="53"/>
      <c r="J298" s="54"/>
      <c r="K298" s="55" t="s">
        <v>36</v>
      </c>
      <c r="L298" s="56"/>
      <c r="M298" s="65"/>
      <c r="N298" s="66">
        <f>+M298*L298</f>
        <v>0</v>
      </c>
    </row>
    <row r="299" spans="1:14" ht="14.1" customHeight="1">
      <c r="A299" s="58"/>
      <c r="B299" s="64" t="s">
        <v>68</v>
      </c>
      <c r="C299" s="53"/>
      <c r="D299" s="53"/>
      <c r="E299" s="53"/>
      <c r="F299" s="53"/>
      <c r="G299" s="53"/>
      <c r="H299" s="53"/>
      <c r="I299" s="53"/>
      <c r="J299" s="54"/>
      <c r="K299" s="55" t="s">
        <v>36</v>
      </c>
      <c r="L299" s="56"/>
      <c r="M299" s="65"/>
      <c r="N299" s="66">
        <f>+M299*L299</f>
        <v>0</v>
      </c>
    </row>
    <row r="300" spans="1:14" ht="14.1" customHeight="1">
      <c r="A300" s="58"/>
      <c r="B300" s="64"/>
      <c r="C300" s="53"/>
      <c r="D300" s="53"/>
      <c r="E300" s="53"/>
      <c r="F300" s="53"/>
      <c r="G300" s="53"/>
      <c r="H300" s="53"/>
      <c r="I300" s="53"/>
      <c r="J300" s="54"/>
      <c r="K300" s="55"/>
      <c r="L300" s="56"/>
      <c r="M300" s="65"/>
      <c r="N300" s="66"/>
    </row>
    <row r="301" spans="1:14" ht="14.1" customHeight="1">
      <c r="A301" s="58"/>
      <c r="B301" s="52"/>
      <c r="C301" s="53"/>
      <c r="D301" s="53"/>
      <c r="E301" s="53"/>
      <c r="F301" s="53"/>
      <c r="G301" s="53"/>
      <c r="H301" s="53"/>
      <c r="I301" s="53"/>
      <c r="J301" s="54"/>
      <c r="K301" s="55"/>
      <c r="L301" s="56"/>
      <c r="M301" s="60"/>
      <c r="N301" s="61"/>
    </row>
    <row r="302" spans="1:14" ht="14.1" customHeight="1">
      <c r="A302" s="67" t="s">
        <v>136</v>
      </c>
      <c r="B302" s="68" t="s">
        <v>137</v>
      </c>
      <c r="C302" s="53"/>
      <c r="D302" s="53"/>
      <c r="E302" s="53"/>
      <c r="F302" s="53"/>
      <c r="G302" s="53"/>
      <c r="H302" s="53"/>
      <c r="I302" s="53"/>
      <c r="J302" s="54"/>
      <c r="K302" s="55"/>
      <c r="L302" s="56"/>
      <c r="M302" s="60"/>
      <c r="N302" s="61"/>
    </row>
    <row r="303" spans="1:14" ht="14.1" customHeight="1">
      <c r="A303" s="67"/>
      <c r="B303" s="68"/>
      <c r="C303" s="53"/>
      <c r="D303" s="53"/>
      <c r="E303" s="53"/>
      <c r="F303" s="53"/>
      <c r="G303" s="53"/>
      <c r="H303" s="53"/>
      <c r="I303" s="53"/>
      <c r="J303" s="54"/>
      <c r="K303" s="55"/>
      <c r="L303" s="56"/>
      <c r="M303" s="60"/>
      <c r="N303" s="61"/>
    </row>
    <row r="304" spans="1:14" ht="14.1" customHeight="1">
      <c r="A304" s="58"/>
      <c r="B304" s="64" t="s">
        <v>137</v>
      </c>
      <c r="C304" s="53"/>
      <c r="D304" s="53"/>
      <c r="E304" s="53"/>
      <c r="F304" s="53"/>
      <c r="G304" s="53"/>
      <c r="H304" s="53"/>
      <c r="I304" s="53"/>
      <c r="J304" s="54"/>
      <c r="K304" s="55" t="s">
        <v>21</v>
      </c>
      <c r="L304" s="56"/>
      <c r="M304" s="65"/>
      <c r="N304" s="66">
        <f>+M304*L304</f>
        <v>0</v>
      </c>
    </row>
    <row r="305" spans="1:14" ht="14.1" customHeight="1">
      <c r="A305" s="58"/>
      <c r="B305" s="64"/>
      <c r="C305" s="53"/>
      <c r="D305" s="53"/>
      <c r="E305" s="53"/>
      <c r="F305" s="53"/>
      <c r="G305" s="53"/>
      <c r="H305" s="53"/>
      <c r="I305" s="53"/>
      <c r="J305" s="54"/>
      <c r="K305" s="55"/>
      <c r="L305" s="56"/>
      <c r="M305" s="65"/>
      <c r="N305" s="66"/>
    </row>
    <row r="306" spans="1:14" ht="14.1" customHeight="1">
      <c r="A306" s="58"/>
      <c r="B306" s="52"/>
      <c r="C306" s="53"/>
      <c r="D306" s="53"/>
      <c r="E306" s="53"/>
      <c r="F306" s="53"/>
      <c r="G306" s="53"/>
      <c r="H306" s="53"/>
      <c r="I306" s="53"/>
      <c r="J306" s="54"/>
      <c r="K306" s="55"/>
      <c r="L306" s="56"/>
      <c r="M306" s="60"/>
      <c r="N306" s="61"/>
    </row>
    <row r="307" spans="1:14" ht="14.1" customHeight="1">
      <c r="A307" s="67" t="s">
        <v>138</v>
      </c>
      <c r="B307" s="68" t="s">
        <v>139</v>
      </c>
      <c r="C307" s="53"/>
      <c r="D307" s="53"/>
      <c r="E307" s="53"/>
      <c r="F307" s="53"/>
      <c r="G307" s="53"/>
      <c r="H307" s="53"/>
      <c r="I307" s="53"/>
      <c r="J307" s="54"/>
      <c r="K307" s="55"/>
      <c r="L307" s="56"/>
      <c r="M307" s="60"/>
      <c r="N307" s="61"/>
    </row>
    <row r="308" spans="1:14" ht="14.1" customHeight="1">
      <c r="A308" s="67"/>
      <c r="B308" s="68"/>
      <c r="C308" s="53"/>
      <c r="D308" s="53"/>
      <c r="E308" s="53"/>
      <c r="F308" s="53"/>
      <c r="G308" s="53"/>
      <c r="H308" s="53"/>
      <c r="I308" s="53"/>
      <c r="J308" s="54"/>
      <c r="K308" s="55"/>
      <c r="L308" s="56"/>
      <c r="M308" s="60"/>
      <c r="N308" s="61"/>
    </row>
    <row r="309" spans="1:14" ht="14.1" customHeight="1">
      <c r="A309" s="58"/>
      <c r="B309" s="64" t="s">
        <v>241</v>
      </c>
      <c r="C309" s="53"/>
      <c r="D309" s="53"/>
      <c r="E309" s="53"/>
      <c r="F309" s="53"/>
      <c r="G309" s="53"/>
      <c r="H309" s="53"/>
      <c r="I309" s="53"/>
      <c r="J309" s="54"/>
      <c r="K309" s="55" t="s">
        <v>21</v>
      </c>
      <c r="L309" s="56"/>
      <c r="M309" s="65"/>
      <c r="N309" s="66">
        <f>+M309*L309</f>
        <v>0</v>
      </c>
    </row>
    <row r="310" spans="1:14" ht="14.1" customHeight="1">
      <c r="A310" s="58"/>
      <c r="B310" s="64"/>
      <c r="C310" s="53"/>
      <c r="D310" s="53"/>
      <c r="E310" s="53"/>
      <c r="F310" s="53"/>
      <c r="G310" s="53"/>
      <c r="H310" s="53"/>
      <c r="I310" s="53"/>
      <c r="J310" s="54"/>
      <c r="K310" s="55"/>
      <c r="L310" s="56"/>
      <c r="M310" s="65"/>
      <c r="N310" s="66"/>
    </row>
    <row r="311" spans="1:14" ht="240.75" customHeight="1">
      <c r="A311" s="58"/>
      <c r="B311" s="126" t="s">
        <v>140</v>
      </c>
      <c r="C311" s="127"/>
      <c r="D311" s="127"/>
      <c r="E311" s="127"/>
      <c r="F311" s="127"/>
      <c r="G311" s="127"/>
      <c r="H311" s="127"/>
      <c r="I311" s="127"/>
      <c r="J311" s="128"/>
      <c r="K311" s="55"/>
      <c r="L311" s="56"/>
      <c r="M311" s="65"/>
      <c r="N311" s="66"/>
    </row>
    <row r="312" spans="1:14" ht="14.1" customHeight="1">
      <c r="A312" s="67"/>
      <c r="B312" s="68"/>
      <c r="C312" s="53"/>
      <c r="D312" s="53"/>
      <c r="E312" s="53"/>
      <c r="F312" s="53"/>
      <c r="G312" s="53"/>
      <c r="H312" s="53"/>
      <c r="I312" s="53"/>
      <c r="J312" s="54"/>
      <c r="K312" s="55"/>
      <c r="L312" s="56"/>
      <c r="M312" s="60"/>
      <c r="N312" s="61"/>
    </row>
    <row r="313" spans="1:14" ht="14.1" customHeight="1">
      <c r="A313" s="58"/>
      <c r="B313" s="52"/>
      <c r="C313" s="53"/>
      <c r="D313" s="53"/>
      <c r="E313" s="53"/>
      <c r="F313" s="53"/>
      <c r="G313" s="53"/>
      <c r="H313" s="53"/>
      <c r="I313" s="53"/>
      <c r="J313" s="54"/>
      <c r="K313" s="55"/>
      <c r="L313" s="56"/>
      <c r="M313" s="60"/>
      <c r="N313" s="61"/>
    </row>
    <row r="314" spans="1:14" ht="14.1" customHeight="1">
      <c r="A314" s="67" t="s">
        <v>141</v>
      </c>
      <c r="B314" s="68" t="s">
        <v>142</v>
      </c>
      <c r="C314" s="53"/>
      <c r="D314" s="53"/>
      <c r="E314" s="53"/>
      <c r="F314" s="53"/>
      <c r="G314" s="53"/>
      <c r="H314" s="53"/>
      <c r="I314" s="53"/>
      <c r="J314" s="54"/>
      <c r="K314" s="55"/>
      <c r="L314" s="56"/>
      <c r="M314" s="60"/>
      <c r="N314" s="61"/>
    </row>
    <row r="315" spans="1:14" ht="14.1" customHeight="1">
      <c r="A315" s="67"/>
      <c r="B315" s="68"/>
      <c r="C315" s="53"/>
      <c r="D315" s="53"/>
      <c r="E315" s="53"/>
      <c r="F315" s="53"/>
      <c r="G315" s="53"/>
      <c r="H315" s="53"/>
      <c r="I315" s="53"/>
      <c r="J315" s="54"/>
      <c r="K315" s="55"/>
      <c r="L315" s="56"/>
      <c r="M315" s="60"/>
      <c r="N315" s="61"/>
    </row>
    <row r="316" spans="1:14" ht="14.1" customHeight="1">
      <c r="A316" s="67"/>
      <c r="B316" s="64" t="s">
        <v>143</v>
      </c>
      <c r="C316" s="53"/>
      <c r="D316" s="53"/>
      <c r="E316" s="53"/>
      <c r="F316" s="53"/>
      <c r="G316" s="53"/>
      <c r="H316" s="53"/>
      <c r="I316" s="53"/>
      <c r="J316" s="54"/>
      <c r="K316" s="55" t="s">
        <v>7</v>
      </c>
      <c r="L316" s="56"/>
      <c r="M316" s="65"/>
      <c r="N316" s="66">
        <f>+M316*L316</f>
        <v>0</v>
      </c>
    </row>
    <row r="317" spans="1:14" ht="14.1" customHeight="1">
      <c r="A317" s="67"/>
      <c r="B317" s="64" t="s">
        <v>144</v>
      </c>
      <c r="C317" s="53"/>
      <c r="D317" s="53"/>
      <c r="E317" s="53"/>
      <c r="F317" s="53"/>
      <c r="G317" s="53"/>
      <c r="H317" s="53"/>
      <c r="I317" s="53"/>
      <c r="J317" s="54"/>
      <c r="K317" s="55"/>
      <c r="L317" s="56"/>
      <c r="M317" s="65"/>
      <c r="N317" s="66"/>
    </row>
    <row r="318" spans="1:14" ht="14.1" customHeight="1">
      <c r="A318" s="96"/>
      <c r="B318" s="64" t="s">
        <v>145</v>
      </c>
      <c r="C318" s="53"/>
      <c r="D318" s="53"/>
      <c r="E318" s="53"/>
      <c r="F318" s="53"/>
      <c r="G318" s="53"/>
      <c r="H318" s="53"/>
      <c r="I318" s="53"/>
      <c r="J318" s="54"/>
      <c r="K318" s="55"/>
      <c r="L318" s="56"/>
      <c r="M318" s="65"/>
      <c r="N318" s="66"/>
    </row>
    <row r="319" spans="1:14" ht="14.1" customHeight="1">
      <c r="A319" s="67"/>
      <c r="B319" s="64" t="s">
        <v>146</v>
      </c>
      <c r="C319" s="53"/>
      <c r="D319" s="53"/>
      <c r="E319" s="53"/>
      <c r="F319" s="53"/>
      <c r="G319" s="53"/>
      <c r="H319" s="53"/>
      <c r="I319" s="53"/>
      <c r="J319" s="54"/>
      <c r="K319" s="55"/>
      <c r="L319" s="56"/>
      <c r="M319" s="65"/>
      <c r="N319" s="66"/>
    </row>
    <row r="320" spans="1:14" ht="14.1" customHeight="1">
      <c r="A320" s="67"/>
      <c r="B320" s="68"/>
      <c r="C320" s="53"/>
      <c r="D320" s="53"/>
      <c r="E320" s="53"/>
      <c r="F320" s="53"/>
      <c r="G320" s="53"/>
      <c r="H320" s="53"/>
      <c r="I320" s="53"/>
      <c r="J320" s="54"/>
      <c r="K320" s="55"/>
      <c r="L320" s="56"/>
      <c r="M320" s="65"/>
      <c r="N320" s="66"/>
    </row>
    <row r="321" spans="1:14" ht="14.1" customHeight="1">
      <c r="A321" s="67"/>
      <c r="B321" s="64" t="s">
        <v>147</v>
      </c>
      <c r="C321" s="53"/>
      <c r="D321" s="53"/>
      <c r="E321" s="53"/>
      <c r="F321" s="53"/>
      <c r="G321" s="53"/>
      <c r="H321" s="53"/>
      <c r="I321" s="53"/>
      <c r="J321" s="54"/>
      <c r="K321" s="55" t="s">
        <v>7</v>
      </c>
      <c r="L321" s="56"/>
      <c r="M321" s="65"/>
      <c r="N321" s="66">
        <f>+M321*L321</f>
        <v>0</v>
      </c>
    </row>
    <row r="322" spans="1:14" ht="14.1" customHeight="1">
      <c r="A322" s="67"/>
      <c r="B322" s="64" t="s">
        <v>148</v>
      </c>
      <c r="C322" s="53"/>
      <c r="D322" s="53"/>
      <c r="E322" s="53"/>
      <c r="F322" s="53"/>
      <c r="G322" s="53"/>
      <c r="H322" s="53"/>
      <c r="I322" s="53"/>
      <c r="J322" s="54"/>
      <c r="K322" s="55"/>
      <c r="L322" s="56"/>
      <c r="M322" s="65"/>
      <c r="N322" s="66"/>
    </row>
    <row r="323" spans="1:14" ht="14.1" customHeight="1">
      <c r="A323" s="67"/>
      <c r="B323" s="64" t="s">
        <v>145</v>
      </c>
      <c r="C323" s="53"/>
      <c r="D323" s="53"/>
      <c r="E323" s="53"/>
      <c r="F323" s="53"/>
      <c r="G323" s="53"/>
      <c r="H323" s="53"/>
      <c r="I323" s="53"/>
      <c r="J323" s="54"/>
      <c r="K323" s="55"/>
      <c r="L323" s="56"/>
      <c r="M323" s="65"/>
      <c r="N323" s="66"/>
    </row>
    <row r="324" spans="1:14" ht="14.1" customHeight="1">
      <c r="A324" s="67"/>
      <c r="B324" s="64" t="s">
        <v>146</v>
      </c>
      <c r="C324" s="53"/>
      <c r="D324" s="53"/>
      <c r="E324" s="53"/>
      <c r="F324" s="53"/>
      <c r="G324" s="53"/>
      <c r="H324" s="53"/>
      <c r="I324" s="53"/>
      <c r="J324" s="54"/>
      <c r="K324" s="55"/>
      <c r="L324" s="56"/>
      <c r="M324" s="65"/>
      <c r="N324" s="66"/>
    </row>
    <row r="325" spans="1:14" ht="14.1" customHeight="1">
      <c r="A325" s="67"/>
      <c r="B325" s="64"/>
      <c r="C325" s="53"/>
      <c r="D325" s="53"/>
      <c r="E325" s="53"/>
      <c r="F325" s="53"/>
      <c r="G325" s="53"/>
      <c r="H325" s="53"/>
      <c r="I325" s="53"/>
      <c r="J325" s="54"/>
      <c r="K325" s="55"/>
      <c r="L325" s="56"/>
      <c r="M325" s="65"/>
      <c r="N325" s="66"/>
    </row>
    <row r="326" spans="1:14" ht="14.1" customHeight="1">
      <c r="A326" s="67"/>
      <c r="B326" s="68"/>
      <c r="C326" s="53"/>
      <c r="D326" s="53"/>
      <c r="E326" s="53"/>
      <c r="F326" s="53"/>
      <c r="G326" s="53"/>
      <c r="H326" s="53"/>
      <c r="I326" s="53"/>
      <c r="J326" s="54"/>
      <c r="K326" s="55"/>
      <c r="L326" s="56"/>
      <c r="M326" s="60"/>
      <c r="N326" s="61"/>
    </row>
    <row r="327" spans="1:14" ht="14.1" customHeight="1">
      <c r="A327" s="67"/>
      <c r="B327" s="64" t="s">
        <v>149</v>
      </c>
      <c r="C327" s="53"/>
      <c r="D327" s="53"/>
      <c r="E327" s="53"/>
      <c r="F327" s="53"/>
      <c r="G327" s="53"/>
      <c r="H327" s="53"/>
      <c r="I327" s="53"/>
      <c r="J327" s="54"/>
      <c r="K327" s="55" t="s">
        <v>7</v>
      </c>
      <c r="L327" s="56"/>
      <c r="M327" s="65"/>
      <c r="N327" s="66">
        <f>+M327*L327</f>
        <v>0</v>
      </c>
    </row>
    <row r="328" spans="1:14" ht="14.1" customHeight="1">
      <c r="A328" s="67"/>
      <c r="B328" s="64" t="s">
        <v>144</v>
      </c>
      <c r="C328" s="53"/>
      <c r="D328" s="53"/>
      <c r="E328" s="53"/>
      <c r="F328" s="53"/>
      <c r="G328" s="53"/>
      <c r="H328" s="53"/>
      <c r="I328" s="53"/>
      <c r="J328" s="54"/>
      <c r="K328" s="55"/>
      <c r="L328" s="56"/>
      <c r="M328" s="65"/>
      <c r="N328" s="66"/>
    </row>
    <row r="329" spans="1:14" ht="14.1" customHeight="1">
      <c r="A329" s="67"/>
      <c r="B329" s="64" t="s">
        <v>145</v>
      </c>
      <c r="C329" s="53"/>
      <c r="D329" s="53"/>
      <c r="E329" s="53"/>
      <c r="F329" s="53"/>
      <c r="G329" s="53"/>
      <c r="H329" s="53"/>
      <c r="I329" s="53"/>
      <c r="J329" s="54"/>
      <c r="K329" s="55"/>
      <c r="L329" s="56"/>
      <c r="M329" s="65"/>
      <c r="N329" s="66"/>
    </row>
    <row r="330" spans="1:14" ht="14.1" customHeight="1">
      <c r="A330" s="67"/>
      <c r="B330" s="64" t="s">
        <v>146</v>
      </c>
      <c r="C330" s="53"/>
      <c r="D330" s="53"/>
      <c r="E330" s="53"/>
      <c r="F330" s="53"/>
      <c r="G330" s="53"/>
      <c r="H330" s="53"/>
      <c r="I330" s="53"/>
      <c r="J330" s="54"/>
      <c r="K330" s="55"/>
      <c r="L330" s="56"/>
      <c r="M330" s="65"/>
      <c r="N330" s="66"/>
    </row>
    <row r="331" spans="1:14" ht="14.1" customHeight="1">
      <c r="A331" s="67"/>
      <c r="B331" s="64" t="s">
        <v>150</v>
      </c>
      <c r="C331" s="53"/>
      <c r="D331" s="53"/>
      <c r="E331" s="53"/>
      <c r="F331" s="53"/>
      <c r="G331" s="53"/>
      <c r="H331" s="53"/>
      <c r="I331" s="53"/>
      <c r="J331" s="54"/>
      <c r="K331" s="55"/>
      <c r="L331" s="56"/>
      <c r="M331" s="65"/>
      <c r="N331" s="66"/>
    </row>
    <row r="332" spans="1:14" ht="14.1" customHeight="1">
      <c r="A332" s="67"/>
      <c r="B332" s="64"/>
      <c r="C332" s="53"/>
      <c r="D332" s="53"/>
      <c r="E332" s="53"/>
      <c r="F332" s="53"/>
      <c r="G332" s="53"/>
      <c r="H332" s="53"/>
      <c r="I332" s="53"/>
      <c r="J332" s="54"/>
      <c r="K332" s="55"/>
      <c r="L332" s="56"/>
      <c r="M332" s="65"/>
      <c r="N332" s="66"/>
    </row>
    <row r="333" spans="1:14" ht="14.1" customHeight="1">
      <c r="A333" s="67"/>
      <c r="B333" s="68"/>
      <c r="C333" s="53"/>
      <c r="D333" s="53"/>
      <c r="E333" s="53"/>
      <c r="F333" s="53"/>
      <c r="G333" s="53"/>
      <c r="H333" s="53"/>
      <c r="I333" s="53"/>
      <c r="J333" s="54"/>
      <c r="K333" s="55"/>
      <c r="L333" s="56"/>
      <c r="M333" s="60"/>
      <c r="N333" s="61"/>
    </row>
    <row r="334" spans="1:14" ht="14.1" customHeight="1">
      <c r="A334" s="67"/>
      <c r="B334" s="64" t="s">
        <v>151</v>
      </c>
      <c r="C334" s="53"/>
      <c r="D334" s="53"/>
      <c r="E334" s="53"/>
      <c r="F334" s="53"/>
      <c r="G334" s="53"/>
      <c r="H334" s="53"/>
      <c r="I334" s="53"/>
      <c r="J334" s="54"/>
      <c r="K334" s="55" t="s">
        <v>7</v>
      </c>
      <c r="L334" s="56"/>
      <c r="M334" s="65"/>
      <c r="N334" s="66">
        <f>+M334*L334</f>
        <v>0</v>
      </c>
    </row>
    <row r="335" spans="1:14" ht="14.1" customHeight="1">
      <c r="A335" s="67"/>
      <c r="B335" s="64" t="s">
        <v>148</v>
      </c>
      <c r="C335" s="53"/>
      <c r="D335" s="53"/>
      <c r="E335" s="53"/>
      <c r="F335" s="53"/>
      <c r="G335" s="53"/>
      <c r="H335" s="53"/>
      <c r="I335" s="53"/>
      <c r="J335" s="54"/>
      <c r="K335" s="55"/>
      <c r="L335" s="56"/>
      <c r="M335" s="65"/>
      <c r="N335" s="66"/>
    </row>
    <row r="336" spans="1:14" ht="14.1" customHeight="1">
      <c r="A336" s="67"/>
      <c r="B336" s="64" t="s">
        <v>145</v>
      </c>
      <c r="C336" s="53"/>
      <c r="D336" s="53"/>
      <c r="E336" s="53"/>
      <c r="F336" s="53"/>
      <c r="G336" s="53"/>
      <c r="H336" s="53"/>
      <c r="I336" s="53"/>
      <c r="J336" s="54"/>
      <c r="K336" s="55"/>
      <c r="L336" s="56"/>
      <c r="M336" s="65"/>
      <c r="N336" s="66"/>
    </row>
    <row r="337" spans="1:14" ht="14.1" customHeight="1">
      <c r="A337" s="67"/>
      <c r="B337" s="64" t="s">
        <v>146</v>
      </c>
      <c r="C337" s="53"/>
      <c r="D337" s="53"/>
      <c r="E337" s="53"/>
      <c r="F337" s="53"/>
      <c r="G337" s="53"/>
      <c r="H337" s="53"/>
      <c r="I337" s="53"/>
      <c r="J337" s="54"/>
      <c r="K337" s="55"/>
      <c r="L337" s="56"/>
      <c r="M337" s="65"/>
      <c r="N337" s="66"/>
    </row>
    <row r="338" spans="1:14" ht="14.1" customHeight="1">
      <c r="A338" s="67"/>
      <c r="B338" s="64"/>
      <c r="C338" s="53"/>
      <c r="D338" s="53"/>
      <c r="E338" s="53"/>
      <c r="F338" s="53"/>
      <c r="G338" s="53"/>
      <c r="H338" s="53"/>
      <c r="I338" s="53"/>
      <c r="J338" s="54"/>
      <c r="K338" s="55"/>
      <c r="L338" s="56"/>
      <c r="M338" s="65"/>
      <c r="N338" s="66"/>
    </row>
    <row r="339" spans="1:14" ht="14.1" customHeight="1">
      <c r="A339" s="67"/>
      <c r="B339" s="68"/>
      <c r="C339" s="53"/>
      <c r="D339" s="53"/>
      <c r="E339" s="53"/>
      <c r="F339" s="53"/>
      <c r="G339" s="53"/>
      <c r="H339" s="53"/>
      <c r="I339" s="53"/>
      <c r="J339" s="54"/>
      <c r="K339" s="55"/>
      <c r="L339" s="56"/>
      <c r="M339" s="60"/>
      <c r="N339" s="61"/>
    </row>
    <row r="340" spans="1:14" ht="14.1" customHeight="1">
      <c r="A340" s="67"/>
      <c r="B340" s="64" t="s">
        <v>242</v>
      </c>
      <c r="C340" s="53"/>
      <c r="D340" s="53"/>
      <c r="E340" s="53"/>
      <c r="F340" s="53"/>
      <c r="G340" s="53"/>
      <c r="H340" s="53"/>
      <c r="I340" s="53"/>
      <c r="J340" s="54"/>
      <c r="K340" s="55" t="s">
        <v>7</v>
      </c>
      <c r="L340" s="56"/>
      <c r="M340" s="65"/>
      <c r="N340" s="66">
        <f>+M340*L340</f>
        <v>0</v>
      </c>
    </row>
    <row r="341" spans="1:14" ht="14.1" customHeight="1">
      <c r="A341" s="67"/>
      <c r="B341" s="64" t="s">
        <v>148</v>
      </c>
      <c r="C341" s="53"/>
      <c r="D341" s="53"/>
      <c r="E341" s="53"/>
      <c r="F341" s="53"/>
      <c r="G341" s="53"/>
      <c r="H341" s="53"/>
      <c r="I341" s="53"/>
      <c r="J341" s="54"/>
      <c r="K341" s="55"/>
      <c r="L341" s="56"/>
      <c r="M341" s="65"/>
      <c r="N341" s="66"/>
    </row>
    <row r="342" spans="1:14" ht="14.1" customHeight="1">
      <c r="A342" s="67"/>
      <c r="B342" s="64" t="s">
        <v>145</v>
      </c>
      <c r="C342" s="53"/>
      <c r="D342" s="53"/>
      <c r="E342" s="53"/>
      <c r="F342" s="53"/>
      <c r="G342" s="53"/>
      <c r="H342" s="53"/>
      <c r="I342" s="53"/>
      <c r="J342" s="54"/>
      <c r="K342" s="55"/>
      <c r="L342" s="56"/>
      <c r="M342" s="65"/>
      <c r="N342" s="66"/>
    </row>
    <row r="343" spans="1:14" ht="14.1" customHeight="1">
      <c r="A343" s="67"/>
      <c r="B343" s="64" t="s">
        <v>146</v>
      </c>
      <c r="C343" s="53"/>
      <c r="D343" s="53"/>
      <c r="E343" s="53"/>
      <c r="F343" s="53"/>
      <c r="G343" s="53"/>
      <c r="H343" s="53"/>
      <c r="I343" s="53"/>
      <c r="J343" s="54"/>
      <c r="K343" s="55"/>
      <c r="L343" s="56"/>
      <c r="M343" s="65"/>
      <c r="N343" s="66"/>
    </row>
    <row r="344" spans="1:14" ht="14.1" customHeight="1">
      <c r="A344" s="67"/>
      <c r="B344" s="64"/>
      <c r="C344" s="53"/>
      <c r="D344" s="53"/>
      <c r="E344" s="53"/>
      <c r="F344" s="53"/>
      <c r="G344" s="53"/>
      <c r="H344" s="53"/>
      <c r="I344" s="53"/>
      <c r="J344" s="54"/>
      <c r="K344" s="55"/>
      <c r="L344" s="56"/>
      <c r="M344" s="65"/>
      <c r="N344" s="66"/>
    </row>
    <row r="345" spans="1:14" ht="14.1" customHeight="1">
      <c r="A345" s="67"/>
      <c r="B345" s="64"/>
      <c r="C345" s="53"/>
      <c r="D345" s="53"/>
      <c r="E345" s="53"/>
      <c r="F345" s="53"/>
      <c r="G345" s="53"/>
      <c r="H345" s="53"/>
      <c r="I345" s="53"/>
      <c r="J345" s="54"/>
      <c r="K345" s="55"/>
      <c r="L345" s="56"/>
      <c r="M345" s="65"/>
      <c r="N345" s="66"/>
    </row>
    <row r="346" spans="1:14" ht="14.1" customHeight="1">
      <c r="A346" s="67"/>
      <c r="B346" s="64" t="s">
        <v>152</v>
      </c>
      <c r="C346" s="53"/>
      <c r="D346" s="53"/>
      <c r="E346" s="53"/>
      <c r="F346" s="53"/>
      <c r="G346" s="53"/>
      <c r="H346" s="53"/>
      <c r="I346" s="53"/>
      <c r="J346" s="54"/>
      <c r="K346" s="55" t="s">
        <v>7</v>
      </c>
      <c r="L346" s="56"/>
      <c r="M346" s="65"/>
      <c r="N346" s="66">
        <f>+M346*L346</f>
        <v>0</v>
      </c>
    </row>
    <row r="347" spans="1:14" ht="14.1" customHeight="1">
      <c r="A347" s="67"/>
      <c r="B347" s="64" t="s">
        <v>153</v>
      </c>
      <c r="C347" s="53"/>
      <c r="D347" s="53"/>
      <c r="E347" s="53"/>
      <c r="F347" s="53"/>
      <c r="G347" s="53"/>
      <c r="H347" s="53"/>
      <c r="I347" s="53"/>
      <c r="J347" s="54"/>
      <c r="K347" s="55"/>
      <c r="L347" s="56"/>
      <c r="M347" s="65"/>
      <c r="N347" s="66"/>
    </row>
    <row r="348" spans="1:14" ht="14.1" customHeight="1">
      <c r="A348" s="67"/>
      <c r="B348" s="64" t="s">
        <v>145</v>
      </c>
      <c r="C348" s="53"/>
      <c r="D348" s="53"/>
      <c r="E348" s="53"/>
      <c r="F348" s="53"/>
      <c r="G348" s="53"/>
      <c r="H348" s="53"/>
      <c r="I348" s="53"/>
      <c r="J348" s="54"/>
      <c r="K348" s="55"/>
      <c r="L348" s="56"/>
      <c r="M348" s="65"/>
      <c r="N348" s="66"/>
    </row>
    <row r="349" spans="1:14" ht="14.1" customHeight="1">
      <c r="A349" s="67"/>
      <c r="B349" s="64" t="s">
        <v>146</v>
      </c>
      <c r="C349" s="53"/>
      <c r="D349" s="53"/>
      <c r="E349" s="53"/>
      <c r="F349" s="53"/>
      <c r="G349" s="53"/>
      <c r="H349" s="53"/>
      <c r="I349" s="53"/>
      <c r="J349" s="54"/>
      <c r="K349" s="55"/>
      <c r="L349" s="56"/>
      <c r="M349" s="65"/>
      <c r="N349" s="66"/>
    </row>
    <row r="350" spans="1:14" ht="14.1" customHeight="1">
      <c r="A350" s="67"/>
      <c r="B350" s="64"/>
      <c r="C350" s="53"/>
      <c r="D350" s="53"/>
      <c r="E350" s="53"/>
      <c r="F350" s="53"/>
      <c r="G350" s="53"/>
      <c r="H350" s="53"/>
      <c r="I350" s="53"/>
      <c r="J350" s="54"/>
      <c r="K350" s="55"/>
      <c r="L350" s="56"/>
      <c r="M350" s="65"/>
      <c r="N350" s="66"/>
    </row>
    <row r="351" spans="1:14" ht="14.1" customHeight="1">
      <c r="A351" s="67"/>
      <c r="B351" s="68"/>
      <c r="C351" s="53"/>
      <c r="D351" s="53"/>
      <c r="E351" s="53"/>
      <c r="F351" s="53"/>
      <c r="G351" s="53"/>
      <c r="H351" s="53"/>
      <c r="I351" s="53"/>
      <c r="J351" s="54"/>
      <c r="K351" s="55"/>
      <c r="L351" s="56"/>
      <c r="M351" s="60"/>
      <c r="N351" s="61"/>
    </row>
    <row r="352" spans="1:14" ht="14.1" customHeight="1">
      <c r="A352" s="67"/>
      <c r="B352" s="64" t="s">
        <v>243</v>
      </c>
      <c r="C352" s="53"/>
      <c r="D352" s="53"/>
      <c r="E352" s="53"/>
      <c r="F352" s="53"/>
      <c r="G352" s="53"/>
      <c r="H352" s="53"/>
      <c r="I352" s="53"/>
      <c r="J352" s="54"/>
      <c r="K352" s="55" t="s">
        <v>7</v>
      </c>
      <c r="L352" s="56"/>
      <c r="M352" s="65"/>
      <c r="N352" s="66">
        <f>+M352*L352</f>
        <v>0</v>
      </c>
    </row>
    <row r="353" spans="1:14" ht="14.1" customHeight="1">
      <c r="A353" s="67"/>
      <c r="B353" s="64" t="s">
        <v>154</v>
      </c>
      <c r="C353" s="53"/>
      <c r="D353" s="53"/>
      <c r="E353" s="53"/>
      <c r="F353" s="53"/>
      <c r="G353" s="53"/>
      <c r="H353" s="53"/>
      <c r="I353" s="53"/>
      <c r="J353" s="54"/>
      <c r="K353" s="55"/>
      <c r="L353" s="56"/>
      <c r="M353" s="65"/>
      <c r="N353" s="66"/>
    </row>
    <row r="354" spans="1:14" ht="14.1" customHeight="1">
      <c r="A354" s="67"/>
      <c r="B354" s="64" t="s">
        <v>145</v>
      </c>
      <c r="C354" s="53"/>
      <c r="D354" s="53"/>
      <c r="E354" s="53"/>
      <c r="F354" s="53"/>
      <c r="G354" s="53"/>
      <c r="H354" s="53"/>
      <c r="I354" s="53"/>
      <c r="J354" s="54"/>
      <c r="K354" s="55"/>
      <c r="L354" s="56"/>
      <c r="M354" s="65"/>
      <c r="N354" s="66"/>
    </row>
    <row r="355" spans="1:14" ht="14.1" customHeight="1">
      <c r="A355" s="67"/>
      <c r="B355" s="64" t="s">
        <v>146</v>
      </c>
      <c r="C355" s="53"/>
      <c r="D355" s="53"/>
      <c r="E355" s="53"/>
      <c r="F355" s="53"/>
      <c r="G355" s="53"/>
      <c r="H355" s="53"/>
      <c r="I355" s="53"/>
      <c r="J355" s="54"/>
      <c r="K355" s="55"/>
      <c r="L355" s="56"/>
      <c r="M355" s="65"/>
      <c r="N355" s="66"/>
    </row>
    <row r="356" spans="1:14" ht="14.1" customHeight="1">
      <c r="A356" s="67"/>
      <c r="B356" s="64"/>
      <c r="C356" s="53"/>
      <c r="D356" s="53"/>
      <c r="E356" s="53"/>
      <c r="F356" s="53"/>
      <c r="G356" s="53"/>
      <c r="H356" s="53"/>
      <c r="I356" s="53"/>
      <c r="J356" s="54"/>
      <c r="K356" s="55"/>
      <c r="L356" s="56"/>
      <c r="M356" s="65"/>
      <c r="N356" s="66"/>
    </row>
    <row r="357" spans="1:14" ht="14.1" customHeight="1">
      <c r="A357" s="67"/>
      <c r="B357" s="68"/>
      <c r="C357" s="53"/>
      <c r="D357" s="53"/>
      <c r="E357" s="53"/>
      <c r="F357" s="53"/>
      <c r="G357" s="53"/>
      <c r="H357" s="53"/>
      <c r="I357" s="53"/>
      <c r="J357" s="54"/>
      <c r="K357" s="55"/>
      <c r="L357" s="56"/>
      <c r="M357" s="60"/>
      <c r="N357" s="61"/>
    </row>
    <row r="358" spans="1:14" ht="14.1" customHeight="1">
      <c r="A358" s="67"/>
      <c r="B358" s="64" t="s">
        <v>155</v>
      </c>
      <c r="C358" s="53"/>
      <c r="D358" s="53"/>
      <c r="E358" s="53"/>
      <c r="F358" s="53"/>
      <c r="G358" s="53"/>
      <c r="H358" s="53"/>
      <c r="I358" s="53"/>
      <c r="J358" s="54"/>
      <c r="K358" s="55" t="s">
        <v>7</v>
      </c>
      <c r="L358" s="56"/>
      <c r="M358" s="65"/>
      <c r="N358" s="66">
        <f>+M358*L358</f>
        <v>0</v>
      </c>
    </row>
    <row r="359" spans="1:14" ht="14.1" customHeight="1">
      <c r="A359" s="67"/>
      <c r="B359" s="64" t="s">
        <v>156</v>
      </c>
      <c r="C359" s="53"/>
      <c r="D359" s="53"/>
      <c r="E359" s="53"/>
      <c r="F359" s="53"/>
      <c r="G359" s="53"/>
      <c r="H359" s="53"/>
      <c r="I359" s="53"/>
      <c r="J359" s="54"/>
      <c r="K359" s="55"/>
      <c r="L359" s="56"/>
      <c r="M359" s="65"/>
      <c r="N359" s="66"/>
    </row>
    <row r="360" spans="1:14" ht="14.1" customHeight="1">
      <c r="A360" s="67"/>
      <c r="B360" s="64" t="s">
        <v>145</v>
      </c>
      <c r="C360" s="53"/>
      <c r="D360" s="53"/>
      <c r="E360" s="53"/>
      <c r="F360" s="53"/>
      <c r="G360" s="53"/>
      <c r="H360" s="53"/>
      <c r="I360" s="53"/>
      <c r="J360" s="54"/>
      <c r="K360" s="55"/>
      <c r="L360" s="56"/>
      <c r="M360" s="65"/>
      <c r="N360" s="66"/>
    </row>
    <row r="361" spans="1:14" ht="14.1" customHeight="1">
      <c r="A361" s="67"/>
      <c r="B361" s="64" t="s">
        <v>146</v>
      </c>
      <c r="C361" s="53"/>
      <c r="D361" s="53"/>
      <c r="E361" s="53"/>
      <c r="F361" s="53"/>
      <c r="G361" s="53"/>
      <c r="H361" s="53"/>
      <c r="I361" s="53"/>
      <c r="J361" s="54"/>
      <c r="K361" s="55"/>
      <c r="L361" s="56"/>
      <c r="M361" s="65"/>
      <c r="N361" s="66"/>
    </row>
    <row r="362" spans="1:14" ht="14.1" customHeight="1">
      <c r="A362" s="67"/>
      <c r="B362" s="64"/>
      <c r="C362" s="53"/>
      <c r="D362" s="53"/>
      <c r="E362" s="53"/>
      <c r="F362" s="53"/>
      <c r="G362" s="53"/>
      <c r="H362" s="53"/>
      <c r="I362" s="53"/>
      <c r="J362" s="54"/>
      <c r="K362" s="55"/>
      <c r="L362" s="56"/>
      <c r="M362" s="65"/>
      <c r="N362" s="66"/>
    </row>
    <row r="363" spans="1:14" ht="14.1" customHeight="1">
      <c r="A363" s="67"/>
      <c r="B363" s="68"/>
      <c r="C363" s="53"/>
      <c r="D363" s="53"/>
      <c r="E363" s="53"/>
      <c r="F363" s="53"/>
      <c r="G363" s="53"/>
      <c r="H363" s="53"/>
      <c r="I363" s="53"/>
      <c r="J363" s="54"/>
      <c r="K363" s="55"/>
      <c r="L363" s="56"/>
      <c r="M363" s="60"/>
      <c r="N363" s="61"/>
    </row>
    <row r="364" spans="1:14" ht="14.1" customHeight="1">
      <c r="A364" s="67"/>
      <c r="B364" s="64" t="s">
        <v>157</v>
      </c>
      <c r="C364" s="53"/>
      <c r="D364" s="53"/>
      <c r="E364" s="53"/>
      <c r="F364" s="53"/>
      <c r="G364" s="53"/>
      <c r="H364" s="53"/>
      <c r="I364" s="53"/>
      <c r="J364" s="54"/>
      <c r="K364" s="55" t="s">
        <v>7</v>
      </c>
      <c r="L364" s="56"/>
      <c r="M364" s="65"/>
      <c r="N364" s="66">
        <f>+M364*L364</f>
        <v>0</v>
      </c>
    </row>
    <row r="365" spans="1:14" ht="14.1" customHeight="1">
      <c r="A365" s="67"/>
      <c r="B365" s="64" t="s">
        <v>156</v>
      </c>
      <c r="C365" s="53"/>
      <c r="D365" s="53"/>
      <c r="E365" s="53"/>
      <c r="F365" s="53"/>
      <c r="G365" s="53"/>
      <c r="H365" s="53"/>
      <c r="I365" s="53"/>
      <c r="J365" s="54"/>
      <c r="K365" s="55"/>
      <c r="L365" s="56"/>
      <c r="M365" s="65"/>
      <c r="N365" s="66"/>
    </row>
    <row r="366" spans="1:14" ht="14.1" customHeight="1">
      <c r="A366" s="67"/>
      <c r="B366" s="64" t="s">
        <v>145</v>
      </c>
      <c r="C366" s="53"/>
      <c r="D366" s="53"/>
      <c r="E366" s="53"/>
      <c r="F366" s="53"/>
      <c r="G366" s="53"/>
      <c r="H366" s="53"/>
      <c r="I366" s="53"/>
      <c r="J366" s="54"/>
      <c r="K366" s="55"/>
      <c r="L366" s="56"/>
      <c r="M366" s="65"/>
      <c r="N366" s="66"/>
    </row>
    <row r="367" spans="1:14" ht="14.1" customHeight="1">
      <c r="A367" s="67"/>
      <c r="B367" s="64" t="s">
        <v>146</v>
      </c>
      <c r="C367" s="53"/>
      <c r="D367" s="53"/>
      <c r="E367" s="53"/>
      <c r="F367" s="53"/>
      <c r="G367" s="53"/>
      <c r="H367" s="53"/>
      <c r="I367" s="53"/>
      <c r="J367" s="54"/>
      <c r="K367" s="55"/>
      <c r="L367" s="56"/>
      <c r="M367" s="65"/>
      <c r="N367" s="66"/>
    </row>
    <row r="368" spans="1:14" ht="14.1" customHeight="1">
      <c r="A368" s="67"/>
      <c r="B368" s="64"/>
      <c r="C368" s="53"/>
      <c r="D368" s="53"/>
      <c r="E368" s="53"/>
      <c r="F368" s="53"/>
      <c r="G368" s="53"/>
      <c r="H368" s="53"/>
      <c r="I368" s="53"/>
      <c r="J368" s="54"/>
      <c r="K368" s="55"/>
      <c r="L368" s="56"/>
      <c r="M368" s="65"/>
      <c r="N368" s="66"/>
    </row>
    <row r="369" spans="1:14" ht="14.1" customHeight="1">
      <c r="A369" s="67"/>
      <c r="B369" s="64"/>
      <c r="C369" s="53"/>
      <c r="D369" s="53"/>
      <c r="E369" s="53"/>
      <c r="F369" s="53"/>
      <c r="G369" s="53"/>
      <c r="H369" s="53"/>
      <c r="I369" s="53"/>
      <c r="J369" s="54"/>
      <c r="K369" s="55"/>
      <c r="L369" s="56"/>
      <c r="M369" s="65"/>
      <c r="N369" s="66"/>
    </row>
    <row r="370" spans="1:14" ht="14.1" customHeight="1">
      <c r="A370" s="67"/>
      <c r="B370" s="64" t="s">
        <v>158</v>
      </c>
      <c r="C370" s="53"/>
      <c r="D370" s="53"/>
      <c r="E370" s="53"/>
      <c r="F370" s="53"/>
      <c r="G370" s="53"/>
      <c r="H370" s="53"/>
      <c r="I370" s="53"/>
      <c r="J370" s="54"/>
      <c r="K370" s="55" t="s">
        <v>7</v>
      </c>
      <c r="L370" s="56"/>
      <c r="M370" s="65"/>
      <c r="N370" s="66">
        <f>+M370*L370</f>
        <v>0</v>
      </c>
    </row>
    <row r="371" spans="1:14" ht="14.1" customHeight="1">
      <c r="A371" s="67"/>
      <c r="B371" s="64" t="s">
        <v>156</v>
      </c>
      <c r="C371" s="53"/>
      <c r="D371" s="53"/>
      <c r="E371" s="53"/>
      <c r="F371" s="53"/>
      <c r="G371" s="53"/>
      <c r="H371" s="53"/>
      <c r="I371" s="53"/>
      <c r="J371" s="54"/>
      <c r="K371" s="55"/>
      <c r="L371" s="56"/>
      <c r="M371" s="65"/>
      <c r="N371" s="66"/>
    </row>
    <row r="372" spans="1:14" ht="14.1" customHeight="1">
      <c r="A372" s="67"/>
      <c r="B372" s="64" t="s">
        <v>145</v>
      </c>
      <c r="C372" s="53"/>
      <c r="D372" s="53"/>
      <c r="E372" s="53"/>
      <c r="F372" s="53"/>
      <c r="G372" s="53"/>
      <c r="H372" s="53"/>
      <c r="I372" s="53"/>
      <c r="J372" s="54"/>
      <c r="K372" s="55"/>
      <c r="L372" s="56"/>
      <c r="M372" s="65"/>
      <c r="N372" s="66"/>
    </row>
    <row r="373" spans="1:14" ht="14.1" customHeight="1">
      <c r="A373" s="67"/>
      <c r="B373" s="64" t="s">
        <v>146</v>
      </c>
      <c r="C373" s="53"/>
      <c r="D373" s="53"/>
      <c r="E373" s="53"/>
      <c r="F373" s="53"/>
      <c r="G373" s="53"/>
      <c r="H373" s="53"/>
      <c r="I373" s="53"/>
      <c r="J373" s="54"/>
      <c r="K373" s="55"/>
      <c r="L373" s="56"/>
      <c r="M373" s="65"/>
      <c r="N373" s="66"/>
    </row>
    <row r="374" spans="1:14" ht="14.1" customHeight="1">
      <c r="A374" s="67"/>
      <c r="B374" s="64"/>
      <c r="C374" s="53"/>
      <c r="D374" s="53"/>
      <c r="E374" s="53"/>
      <c r="F374" s="53"/>
      <c r="G374" s="53"/>
      <c r="H374" s="53"/>
      <c r="I374" s="53"/>
      <c r="J374" s="54"/>
      <c r="K374" s="55"/>
      <c r="L374" s="56"/>
      <c r="M374" s="65"/>
      <c r="N374" s="66"/>
    </row>
    <row r="375" spans="1:14" ht="14.1" customHeight="1">
      <c r="A375" s="67"/>
      <c r="B375" s="68"/>
      <c r="C375" s="53"/>
      <c r="D375" s="53"/>
      <c r="E375" s="53"/>
      <c r="F375" s="53"/>
      <c r="G375" s="53"/>
      <c r="H375" s="53"/>
      <c r="I375" s="53"/>
      <c r="J375" s="54"/>
      <c r="K375" s="55"/>
      <c r="L375" s="56"/>
      <c r="M375" s="60"/>
      <c r="N375" s="61"/>
    </row>
    <row r="376" spans="1:14" ht="14.1" customHeight="1">
      <c r="A376" s="67"/>
      <c r="B376" s="64" t="s">
        <v>159</v>
      </c>
      <c r="C376" s="53"/>
      <c r="D376" s="53"/>
      <c r="E376" s="53"/>
      <c r="F376" s="53"/>
      <c r="G376" s="53"/>
      <c r="H376" s="53"/>
      <c r="I376" s="53"/>
      <c r="J376" s="54"/>
      <c r="K376" s="55" t="s">
        <v>7</v>
      </c>
      <c r="L376" s="56"/>
      <c r="M376" s="65"/>
      <c r="N376" s="66">
        <f>+M376*L376</f>
        <v>0</v>
      </c>
    </row>
    <row r="377" spans="1:14" ht="14.1" customHeight="1">
      <c r="A377" s="67"/>
      <c r="B377" s="64" t="s">
        <v>160</v>
      </c>
      <c r="C377" s="53"/>
      <c r="D377" s="53"/>
      <c r="E377" s="53"/>
      <c r="F377" s="53"/>
      <c r="G377" s="53"/>
      <c r="H377" s="53"/>
      <c r="I377" s="53"/>
      <c r="J377" s="54"/>
      <c r="K377" s="55"/>
      <c r="L377" s="56"/>
      <c r="M377" s="65"/>
      <c r="N377" s="66"/>
    </row>
    <row r="378" spans="1:14" ht="14.1" customHeight="1">
      <c r="A378" s="67"/>
      <c r="B378" s="64" t="s">
        <v>145</v>
      </c>
      <c r="C378" s="53"/>
      <c r="D378" s="53"/>
      <c r="E378" s="53"/>
      <c r="F378" s="53"/>
      <c r="G378" s="53"/>
      <c r="H378" s="53"/>
      <c r="I378" s="53"/>
      <c r="J378" s="54"/>
      <c r="K378" s="55"/>
      <c r="L378" s="56"/>
      <c r="M378" s="65"/>
      <c r="N378" s="66"/>
    </row>
    <row r="379" spans="1:14" ht="14.1" customHeight="1">
      <c r="A379" s="67"/>
      <c r="B379" s="64" t="s">
        <v>146</v>
      </c>
      <c r="C379" s="53"/>
      <c r="D379" s="53"/>
      <c r="E379" s="53"/>
      <c r="F379" s="53"/>
      <c r="G379" s="53"/>
      <c r="H379" s="53"/>
      <c r="I379" s="53"/>
      <c r="J379" s="54"/>
      <c r="K379" s="55"/>
      <c r="L379" s="56"/>
      <c r="M379" s="65"/>
      <c r="N379" s="66"/>
    </row>
    <row r="380" spans="1:14" ht="14.1" customHeight="1">
      <c r="A380" s="67"/>
      <c r="B380" s="64"/>
      <c r="C380" s="53"/>
      <c r="D380" s="53"/>
      <c r="E380" s="53"/>
      <c r="F380" s="53"/>
      <c r="G380" s="53"/>
      <c r="H380" s="53"/>
      <c r="I380" s="53"/>
      <c r="J380" s="54"/>
      <c r="K380" s="55"/>
      <c r="L380" s="56"/>
      <c r="M380" s="65"/>
      <c r="N380" s="66"/>
    </row>
    <row r="381" spans="1:14" ht="14.1" customHeight="1">
      <c r="A381" s="67"/>
      <c r="B381" s="68"/>
      <c r="C381" s="53"/>
      <c r="D381" s="53"/>
      <c r="E381" s="53"/>
      <c r="F381" s="53"/>
      <c r="G381" s="53"/>
      <c r="H381" s="53"/>
      <c r="I381" s="53"/>
      <c r="J381" s="54"/>
      <c r="K381" s="55"/>
      <c r="L381" s="56"/>
      <c r="M381" s="60"/>
      <c r="N381" s="61"/>
    </row>
    <row r="382" spans="1:14" ht="14.1" customHeight="1">
      <c r="A382" s="67"/>
      <c r="B382" s="64" t="s">
        <v>161</v>
      </c>
      <c r="C382" s="53"/>
      <c r="D382" s="53"/>
      <c r="E382" s="53"/>
      <c r="F382" s="53"/>
      <c r="G382" s="53"/>
      <c r="H382" s="53"/>
      <c r="I382" s="53"/>
      <c r="J382" s="54"/>
      <c r="K382" s="55" t="s">
        <v>7</v>
      </c>
      <c r="L382" s="56"/>
      <c r="M382" s="65"/>
      <c r="N382" s="66">
        <f>+M382*L382</f>
        <v>0</v>
      </c>
    </row>
    <row r="383" spans="1:14" ht="14.1" customHeight="1">
      <c r="A383" s="67"/>
      <c r="B383" s="64" t="s">
        <v>148</v>
      </c>
      <c r="C383" s="53"/>
      <c r="D383" s="53"/>
      <c r="E383" s="53"/>
      <c r="F383" s="53"/>
      <c r="G383" s="53"/>
      <c r="H383" s="53"/>
      <c r="I383" s="53"/>
      <c r="J383" s="54"/>
      <c r="K383" s="55"/>
      <c r="L383" s="56"/>
      <c r="M383" s="65"/>
      <c r="N383" s="66"/>
    </row>
    <row r="384" spans="1:14" ht="14.1" customHeight="1">
      <c r="A384" s="67"/>
      <c r="B384" s="64" t="s">
        <v>145</v>
      </c>
      <c r="C384" s="53"/>
      <c r="D384" s="53"/>
      <c r="E384" s="53"/>
      <c r="F384" s="53"/>
      <c r="G384" s="53"/>
      <c r="H384" s="53"/>
      <c r="I384" s="53"/>
      <c r="J384" s="54"/>
      <c r="K384" s="55"/>
      <c r="L384" s="56"/>
      <c r="M384" s="65"/>
      <c r="N384" s="66"/>
    </row>
    <row r="385" spans="1:14" ht="14.1" customHeight="1">
      <c r="A385" s="67"/>
      <c r="B385" s="64" t="s">
        <v>146</v>
      </c>
      <c r="C385" s="53"/>
      <c r="D385" s="53"/>
      <c r="E385" s="53"/>
      <c r="F385" s="53"/>
      <c r="G385" s="53"/>
      <c r="H385" s="53"/>
      <c r="I385" s="53"/>
      <c r="J385" s="54"/>
      <c r="K385" s="55"/>
      <c r="L385" s="56"/>
      <c r="M385" s="65"/>
      <c r="N385" s="66"/>
    </row>
    <row r="386" spans="1:14" ht="14.1" customHeight="1">
      <c r="A386" s="67"/>
      <c r="B386" s="64"/>
      <c r="C386" s="53"/>
      <c r="D386" s="53"/>
      <c r="E386" s="53"/>
      <c r="F386" s="53"/>
      <c r="G386" s="53"/>
      <c r="H386" s="53"/>
      <c r="I386" s="53"/>
      <c r="J386" s="54"/>
      <c r="K386" s="55"/>
      <c r="L386" s="56"/>
      <c r="M386" s="65"/>
      <c r="N386" s="66"/>
    </row>
    <row r="387" spans="1:14" ht="14.1" customHeight="1">
      <c r="A387" s="67"/>
      <c r="B387" s="68"/>
      <c r="C387" s="53"/>
      <c r="D387" s="53"/>
      <c r="E387" s="53"/>
      <c r="F387" s="53"/>
      <c r="G387" s="53"/>
      <c r="H387" s="53"/>
      <c r="I387" s="53"/>
      <c r="J387" s="54"/>
      <c r="K387" s="55"/>
      <c r="L387" s="56"/>
      <c r="M387" s="60"/>
      <c r="N387" s="61"/>
    </row>
    <row r="388" spans="1:14" ht="14.1" customHeight="1">
      <c r="A388" s="67"/>
      <c r="B388" s="64" t="s">
        <v>162</v>
      </c>
      <c r="C388" s="53"/>
      <c r="D388" s="53"/>
      <c r="E388" s="53"/>
      <c r="F388" s="53"/>
      <c r="G388" s="53"/>
      <c r="H388" s="53"/>
      <c r="I388" s="53"/>
      <c r="J388" s="54"/>
      <c r="K388" s="55" t="s">
        <v>7</v>
      </c>
      <c r="L388" s="56"/>
      <c r="M388" s="65"/>
      <c r="N388" s="66">
        <f>+M388*L388</f>
        <v>0</v>
      </c>
    </row>
    <row r="389" spans="1:14" ht="14.1" customHeight="1">
      <c r="A389" s="67"/>
      <c r="B389" s="64" t="s">
        <v>160</v>
      </c>
      <c r="C389" s="53"/>
      <c r="D389" s="53"/>
      <c r="E389" s="53"/>
      <c r="F389" s="53"/>
      <c r="G389" s="53"/>
      <c r="H389" s="53"/>
      <c r="I389" s="53"/>
      <c r="J389" s="54"/>
      <c r="K389" s="55"/>
      <c r="L389" s="56"/>
      <c r="M389" s="65"/>
      <c r="N389" s="66"/>
    </row>
    <row r="390" spans="1:14" ht="14.1" customHeight="1">
      <c r="A390" s="67"/>
      <c r="B390" s="64" t="s">
        <v>145</v>
      </c>
      <c r="C390" s="53"/>
      <c r="D390" s="53"/>
      <c r="E390" s="53"/>
      <c r="F390" s="53"/>
      <c r="G390" s="53"/>
      <c r="H390" s="53"/>
      <c r="I390" s="53"/>
      <c r="J390" s="54"/>
      <c r="K390" s="55"/>
      <c r="L390" s="56"/>
      <c r="M390" s="65"/>
      <c r="N390" s="66"/>
    </row>
    <row r="391" spans="1:14" ht="14.1" customHeight="1">
      <c r="A391" s="67"/>
      <c r="B391" s="64" t="s">
        <v>146</v>
      </c>
      <c r="C391" s="53"/>
      <c r="D391" s="53"/>
      <c r="E391" s="53"/>
      <c r="F391" s="53"/>
      <c r="G391" s="53"/>
      <c r="H391" s="53"/>
      <c r="I391" s="53"/>
      <c r="J391" s="54"/>
      <c r="K391" s="55"/>
      <c r="L391" s="56"/>
      <c r="M391" s="65"/>
      <c r="N391" s="66"/>
    </row>
    <row r="392" spans="1:14" ht="14.1" customHeight="1">
      <c r="A392" s="67"/>
      <c r="B392" s="64"/>
      <c r="C392" s="53"/>
      <c r="D392" s="53"/>
      <c r="E392" s="53"/>
      <c r="F392" s="53"/>
      <c r="G392" s="53"/>
      <c r="H392" s="53"/>
      <c r="I392" s="53"/>
      <c r="J392" s="54"/>
      <c r="K392" s="55"/>
      <c r="L392" s="56"/>
      <c r="M392" s="65"/>
      <c r="N392" s="66"/>
    </row>
    <row r="393" spans="1:14" ht="14.1" customHeight="1">
      <c r="A393" s="67"/>
      <c r="B393" s="68"/>
      <c r="C393" s="53"/>
      <c r="D393" s="53"/>
      <c r="E393" s="53"/>
      <c r="F393" s="53"/>
      <c r="G393" s="53"/>
      <c r="H393" s="53"/>
      <c r="I393" s="53"/>
      <c r="J393" s="54"/>
      <c r="K393" s="55"/>
      <c r="L393" s="56"/>
      <c r="M393" s="60"/>
      <c r="N393" s="61"/>
    </row>
    <row r="394" spans="1:14" ht="14.1" customHeight="1">
      <c r="A394" s="67"/>
      <c r="B394" s="64" t="s">
        <v>163</v>
      </c>
      <c r="C394" s="53"/>
      <c r="D394" s="53"/>
      <c r="E394" s="53"/>
      <c r="F394" s="53"/>
      <c r="G394" s="53"/>
      <c r="H394" s="53"/>
      <c r="I394" s="53"/>
      <c r="J394" s="54"/>
      <c r="K394" s="55" t="s">
        <v>7</v>
      </c>
      <c r="L394" s="56"/>
      <c r="M394" s="65"/>
      <c r="N394" s="66">
        <f>+M394*L394</f>
        <v>0</v>
      </c>
    </row>
    <row r="395" spans="1:14" ht="14.1" customHeight="1">
      <c r="A395" s="67"/>
      <c r="B395" s="64" t="s">
        <v>148</v>
      </c>
      <c r="C395" s="53"/>
      <c r="D395" s="53"/>
      <c r="E395" s="53"/>
      <c r="F395" s="53"/>
      <c r="G395" s="53"/>
      <c r="H395" s="53"/>
      <c r="I395" s="53"/>
      <c r="J395" s="54"/>
      <c r="K395" s="55"/>
      <c r="L395" s="56"/>
      <c r="M395" s="65"/>
      <c r="N395" s="66"/>
    </row>
    <row r="396" spans="1:14" ht="14.1" customHeight="1">
      <c r="A396" s="67"/>
      <c r="B396" s="64" t="s">
        <v>145</v>
      </c>
      <c r="C396" s="53"/>
      <c r="D396" s="53"/>
      <c r="E396" s="53"/>
      <c r="F396" s="53"/>
      <c r="G396" s="53"/>
      <c r="H396" s="53"/>
      <c r="I396" s="53"/>
      <c r="J396" s="54"/>
      <c r="K396" s="55"/>
      <c r="L396" s="56"/>
      <c r="M396" s="65"/>
      <c r="N396" s="66"/>
    </row>
    <row r="397" spans="1:14" ht="14.1" customHeight="1">
      <c r="A397" s="67"/>
      <c r="B397" s="64" t="s">
        <v>146</v>
      </c>
      <c r="C397" s="53"/>
      <c r="D397" s="53"/>
      <c r="E397" s="53"/>
      <c r="F397" s="53"/>
      <c r="G397" s="53"/>
      <c r="H397" s="53"/>
      <c r="I397" s="53"/>
      <c r="J397" s="54"/>
      <c r="K397" s="55"/>
      <c r="L397" s="56"/>
      <c r="M397" s="65"/>
      <c r="N397" s="66"/>
    </row>
    <row r="398" spans="1:14" ht="14.1" customHeight="1">
      <c r="A398" s="67"/>
      <c r="B398" s="64"/>
      <c r="C398" s="53"/>
      <c r="D398" s="53"/>
      <c r="E398" s="53"/>
      <c r="F398" s="53"/>
      <c r="G398" s="53"/>
      <c r="H398" s="53"/>
      <c r="I398" s="53"/>
      <c r="J398" s="54"/>
      <c r="K398" s="55"/>
      <c r="L398" s="56"/>
      <c r="M398" s="65"/>
      <c r="N398" s="66"/>
    </row>
    <row r="399" spans="1:14" ht="14.1" customHeight="1">
      <c r="A399" s="67"/>
      <c r="B399" s="68"/>
      <c r="C399" s="53"/>
      <c r="D399" s="53"/>
      <c r="E399" s="53"/>
      <c r="F399" s="53"/>
      <c r="G399" s="53"/>
      <c r="H399" s="53"/>
      <c r="I399" s="53"/>
      <c r="J399" s="54"/>
      <c r="K399" s="55"/>
      <c r="L399" s="56"/>
      <c r="M399" s="65"/>
      <c r="N399" s="66"/>
    </row>
    <row r="400" spans="1:14" ht="14.1" customHeight="1">
      <c r="A400" s="67"/>
      <c r="B400" s="64" t="s">
        <v>164</v>
      </c>
      <c r="C400" s="53"/>
      <c r="D400" s="53"/>
      <c r="E400" s="53"/>
      <c r="F400" s="53"/>
      <c r="G400" s="53"/>
      <c r="H400" s="53"/>
      <c r="I400" s="53"/>
      <c r="J400" s="54"/>
      <c r="K400" s="55" t="s">
        <v>7</v>
      </c>
      <c r="L400" s="56"/>
      <c r="M400" s="65"/>
      <c r="N400" s="66">
        <f>+M400*L400</f>
        <v>0</v>
      </c>
    </row>
    <row r="401" spans="1:14" ht="14.1" customHeight="1">
      <c r="A401" s="67"/>
      <c r="B401" s="64" t="s">
        <v>148</v>
      </c>
      <c r="C401" s="53"/>
      <c r="D401" s="53"/>
      <c r="E401" s="53"/>
      <c r="F401" s="53"/>
      <c r="G401" s="53"/>
      <c r="H401" s="53"/>
      <c r="I401" s="53"/>
      <c r="J401" s="54"/>
      <c r="K401" s="55"/>
      <c r="L401" s="56"/>
      <c r="M401" s="65"/>
      <c r="N401" s="66"/>
    </row>
    <row r="402" spans="1:14" ht="14.1" customHeight="1">
      <c r="A402" s="67"/>
      <c r="B402" s="64" t="s">
        <v>145</v>
      </c>
      <c r="C402" s="53"/>
      <c r="D402" s="53"/>
      <c r="E402" s="53"/>
      <c r="F402" s="53"/>
      <c r="G402" s="53"/>
      <c r="H402" s="53"/>
      <c r="I402" s="53"/>
      <c r="J402" s="54"/>
      <c r="K402" s="55"/>
      <c r="L402" s="56"/>
      <c r="M402" s="65"/>
      <c r="N402" s="66"/>
    </row>
    <row r="403" spans="1:14" ht="14.1" customHeight="1">
      <c r="A403" s="67"/>
      <c r="B403" s="64" t="s">
        <v>146</v>
      </c>
      <c r="C403" s="53"/>
      <c r="D403" s="53"/>
      <c r="E403" s="53"/>
      <c r="F403" s="53"/>
      <c r="G403" s="53"/>
      <c r="H403" s="53"/>
      <c r="I403" s="53"/>
      <c r="J403" s="54"/>
      <c r="K403" s="55"/>
      <c r="L403" s="56"/>
      <c r="M403" s="65"/>
      <c r="N403" s="66"/>
    </row>
    <row r="404" spans="1:14" ht="14.1" customHeight="1">
      <c r="A404" s="67"/>
      <c r="B404" s="64"/>
      <c r="C404" s="53"/>
      <c r="D404" s="53"/>
      <c r="E404" s="53"/>
      <c r="F404" s="53"/>
      <c r="G404" s="53"/>
      <c r="H404" s="53"/>
      <c r="I404" s="53"/>
      <c r="J404" s="54"/>
      <c r="K404" s="55"/>
      <c r="L404" s="56"/>
      <c r="M404" s="65"/>
      <c r="N404" s="66"/>
    </row>
    <row r="405" spans="1:14" ht="14.1" customHeight="1">
      <c r="A405" s="67"/>
      <c r="B405" s="64"/>
      <c r="C405" s="53"/>
      <c r="D405" s="53"/>
      <c r="E405" s="53"/>
      <c r="F405" s="53"/>
      <c r="G405" s="53"/>
      <c r="H405" s="53"/>
      <c r="I405" s="53"/>
      <c r="J405" s="54"/>
      <c r="K405" s="55"/>
      <c r="L405" s="56"/>
      <c r="M405" s="65"/>
      <c r="N405" s="66"/>
    </row>
    <row r="406" spans="1:14" ht="14.1" customHeight="1">
      <c r="A406" s="67"/>
      <c r="B406" s="64" t="s">
        <v>165</v>
      </c>
      <c r="C406" s="53"/>
      <c r="D406" s="53"/>
      <c r="E406" s="53"/>
      <c r="F406" s="53"/>
      <c r="G406" s="53"/>
      <c r="H406" s="53"/>
      <c r="I406" s="53"/>
      <c r="J406" s="54"/>
      <c r="K406" s="55" t="s">
        <v>7</v>
      </c>
      <c r="L406" s="56"/>
      <c r="M406" s="65"/>
      <c r="N406" s="66">
        <f>+M406*L406</f>
        <v>0</v>
      </c>
    </row>
    <row r="407" spans="1:14" ht="14.1" customHeight="1">
      <c r="A407" s="67"/>
      <c r="B407" s="64" t="s">
        <v>148</v>
      </c>
      <c r="C407" s="53"/>
      <c r="D407" s="53"/>
      <c r="E407" s="53"/>
      <c r="F407" s="53"/>
      <c r="G407" s="53"/>
      <c r="H407" s="53"/>
      <c r="I407" s="53"/>
      <c r="J407" s="54"/>
      <c r="K407" s="55"/>
      <c r="L407" s="56"/>
      <c r="M407" s="65"/>
      <c r="N407" s="66"/>
    </row>
    <row r="408" spans="1:14" ht="14.1" customHeight="1">
      <c r="A408" s="67"/>
      <c r="B408" s="64" t="s">
        <v>145</v>
      </c>
      <c r="C408" s="53"/>
      <c r="D408" s="53"/>
      <c r="E408" s="53"/>
      <c r="F408" s="53"/>
      <c r="G408" s="53"/>
      <c r="H408" s="53"/>
      <c r="I408" s="53"/>
      <c r="J408" s="54"/>
      <c r="K408" s="55"/>
      <c r="L408" s="56"/>
      <c r="M408" s="65"/>
      <c r="N408" s="66"/>
    </row>
    <row r="409" spans="1:14" ht="14.1" customHeight="1">
      <c r="A409" s="67"/>
      <c r="B409" s="64" t="s">
        <v>146</v>
      </c>
      <c r="C409" s="53"/>
      <c r="D409" s="53"/>
      <c r="E409" s="53"/>
      <c r="F409" s="53"/>
      <c r="G409" s="53"/>
      <c r="H409" s="53"/>
      <c r="I409" s="53"/>
      <c r="J409" s="54"/>
      <c r="K409" s="55"/>
      <c r="L409" s="56"/>
      <c r="M409" s="65"/>
      <c r="N409" s="66"/>
    </row>
    <row r="410" spans="1:14" ht="14.1" customHeight="1">
      <c r="A410" s="67"/>
      <c r="B410" s="64"/>
      <c r="C410" s="53"/>
      <c r="D410" s="53"/>
      <c r="E410" s="53"/>
      <c r="F410" s="53"/>
      <c r="G410" s="53"/>
      <c r="H410" s="53"/>
      <c r="I410" s="53"/>
      <c r="J410" s="54"/>
      <c r="K410" s="55"/>
      <c r="L410" s="56"/>
      <c r="M410" s="65"/>
      <c r="N410" s="66"/>
    </row>
    <row r="411" spans="1:14" ht="14.1" customHeight="1">
      <c r="A411" s="67"/>
      <c r="B411" s="64"/>
      <c r="C411" s="53"/>
      <c r="D411" s="53"/>
      <c r="E411" s="53"/>
      <c r="F411" s="53"/>
      <c r="G411" s="53"/>
      <c r="H411" s="53"/>
      <c r="I411" s="53"/>
      <c r="J411" s="54"/>
      <c r="K411" s="55"/>
      <c r="L411" s="56"/>
      <c r="M411" s="65"/>
      <c r="N411" s="66"/>
    </row>
    <row r="412" spans="1:14" ht="14.1" customHeight="1">
      <c r="A412" s="67"/>
      <c r="B412" s="64" t="s">
        <v>166</v>
      </c>
      <c r="C412" s="53"/>
      <c r="D412" s="53"/>
      <c r="E412" s="53"/>
      <c r="F412" s="53"/>
      <c r="G412" s="53"/>
      <c r="H412" s="53"/>
      <c r="I412" s="53"/>
      <c r="J412" s="54"/>
      <c r="K412" s="55" t="s">
        <v>7</v>
      </c>
      <c r="L412" s="56"/>
      <c r="M412" s="65"/>
      <c r="N412" s="66">
        <f>+M412*L412</f>
        <v>0</v>
      </c>
    </row>
    <row r="413" spans="1:14" ht="14.1" customHeight="1">
      <c r="A413" s="67"/>
      <c r="B413" s="64" t="s">
        <v>167</v>
      </c>
      <c r="C413" s="53"/>
      <c r="D413" s="53"/>
      <c r="E413" s="53"/>
      <c r="F413" s="53"/>
      <c r="G413" s="53"/>
      <c r="H413" s="53"/>
      <c r="I413" s="53"/>
      <c r="J413" s="54"/>
      <c r="K413" s="55"/>
      <c r="L413" s="56"/>
      <c r="M413" s="65"/>
      <c r="N413" s="66"/>
    </row>
    <row r="414" spans="1:14" ht="14.1" customHeight="1">
      <c r="A414" s="67"/>
      <c r="B414" s="64" t="s">
        <v>145</v>
      </c>
      <c r="C414" s="53"/>
      <c r="D414" s="53"/>
      <c r="E414" s="53"/>
      <c r="F414" s="53"/>
      <c r="G414" s="53"/>
      <c r="H414" s="53"/>
      <c r="I414" s="53"/>
      <c r="J414" s="54"/>
      <c r="K414" s="55"/>
      <c r="L414" s="56"/>
      <c r="M414" s="65"/>
      <c r="N414" s="66"/>
    </row>
    <row r="415" spans="1:14" ht="14.1" customHeight="1">
      <c r="A415" s="67"/>
      <c r="B415" s="64" t="s">
        <v>146</v>
      </c>
      <c r="C415" s="53"/>
      <c r="D415" s="53"/>
      <c r="E415" s="53"/>
      <c r="F415" s="53"/>
      <c r="G415" s="53"/>
      <c r="H415" s="53"/>
      <c r="I415" s="53"/>
      <c r="J415" s="54"/>
      <c r="K415" s="55"/>
      <c r="L415" s="56"/>
      <c r="M415" s="65"/>
      <c r="N415" s="66"/>
    </row>
    <row r="416" spans="1:14" ht="14.1" customHeight="1">
      <c r="A416" s="67"/>
      <c r="B416" s="64"/>
      <c r="C416" s="53"/>
      <c r="D416" s="53"/>
      <c r="E416" s="53"/>
      <c r="F416" s="53"/>
      <c r="G416" s="53"/>
      <c r="H416" s="53"/>
      <c r="I416" s="53"/>
      <c r="J416" s="54"/>
      <c r="K416" s="55"/>
      <c r="L416" s="56"/>
      <c r="M416" s="65"/>
      <c r="N416" s="66"/>
    </row>
    <row r="417" spans="1:14" ht="14.1" customHeight="1">
      <c r="A417" s="67"/>
      <c r="B417" s="64"/>
      <c r="C417" s="53"/>
      <c r="D417" s="53"/>
      <c r="E417" s="53"/>
      <c r="F417" s="53"/>
      <c r="G417" s="53"/>
      <c r="H417" s="53"/>
      <c r="I417" s="53"/>
      <c r="J417" s="54"/>
      <c r="K417" s="55"/>
      <c r="L417" s="56"/>
      <c r="M417" s="65"/>
      <c r="N417" s="66"/>
    </row>
    <row r="418" spans="1:14" ht="14.1" customHeight="1">
      <c r="A418" s="58"/>
      <c r="B418" s="64" t="s">
        <v>168</v>
      </c>
      <c r="C418" s="53"/>
      <c r="D418" s="53"/>
      <c r="E418" s="53"/>
      <c r="F418" s="53"/>
      <c r="G418" s="53"/>
      <c r="H418" s="53"/>
      <c r="I418" s="53"/>
      <c r="J418" s="54"/>
      <c r="K418" s="55" t="s">
        <v>7</v>
      </c>
      <c r="L418" s="56"/>
      <c r="M418" s="65"/>
      <c r="N418" s="66">
        <f>+M418*L418</f>
        <v>0</v>
      </c>
    </row>
    <row r="419" spans="1:14" ht="14.1" customHeight="1">
      <c r="A419" s="58"/>
      <c r="B419" s="64" t="s">
        <v>156</v>
      </c>
      <c r="C419" s="53"/>
      <c r="D419" s="53"/>
      <c r="E419" s="53"/>
      <c r="F419" s="53"/>
      <c r="G419" s="53"/>
      <c r="H419" s="53"/>
      <c r="I419" s="53"/>
      <c r="J419" s="54"/>
      <c r="K419" s="55"/>
      <c r="L419" s="56"/>
      <c r="M419" s="65"/>
      <c r="N419" s="66"/>
    </row>
    <row r="420" spans="1:14" ht="14.1" customHeight="1">
      <c r="A420" s="58"/>
      <c r="B420" s="64" t="s">
        <v>145</v>
      </c>
      <c r="C420" s="53"/>
      <c r="D420" s="53"/>
      <c r="E420" s="53"/>
      <c r="F420" s="53"/>
      <c r="G420" s="53"/>
      <c r="H420" s="53"/>
      <c r="I420" s="53"/>
      <c r="J420" s="54"/>
      <c r="K420" s="55"/>
      <c r="L420" s="56"/>
      <c r="M420" s="65"/>
      <c r="N420" s="66"/>
    </row>
    <row r="421" spans="1:14" ht="14.1" customHeight="1">
      <c r="A421" s="58"/>
      <c r="B421" s="64" t="s">
        <v>146</v>
      </c>
      <c r="C421" s="53"/>
      <c r="D421" s="53"/>
      <c r="E421" s="53"/>
      <c r="F421" s="53"/>
      <c r="G421" s="53"/>
      <c r="H421" s="53"/>
      <c r="I421" s="53"/>
      <c r="J421" s="54"/>
      <c r="K421" s="55"/>
      <c r="L421" s="56"/>
      <c r="M421" s="65"/>
      <c r="N421" s="66"/>
    </row>
    <row r="422" spans="1:14" ht="14.1" customHeight="1">
      <c r="A422" s="58"/>
      <c r="B422" s="64"/>
      <c r="C422" s="53"/>
      <c r="D422" s="53"/>
      <c r="E422" s="53"/>
      <c r="F422" s="53"/>
      <c r="G422" s="53"/>
      <c r="H422" s="53"/>
      <c r="I422" s="53"/>
      <c r="J422" s="54"/>
      <c r="K422" s="55"/>
      <c r="L422" s="56"/>
      <c r="M422" s="65"/>
      <c r="N422" s="66"/>
    </row>
    <row r="423" spans="1:14" ht="14.1" customHeight="1">
      <c r="A423" s="58"/>
      <c r="B423" s="64"/>
      <c r="C423" s="53"/>
      <c r="D423" s="53"/>
      <c r="E423" s="53"/>
      <c r="F423" s="53"/>
      <c r="G423" s="53"/>
      <c r="H423" s="53"/>
      <c r="I423" s="53"/>
      <c r="J423" s="54"/>
      <c r="K423" s="55"/>
      <c r="L423" s="56"/>
      <c r="M423" s="65"/>
      <c r="N423" s="66"/>
    </row>
    <row r="424" spans="1:14" ht="14.1" customHeight="1">
      <c r="A424" s="58"/>
      <c r="B424" s="64" t="s">
        <v>169</v>
      </c>
      <c r="C424" s="53"/>
      <c r="D424" s="53"/>
      <c r="E424" s="53"/>
      <c r="F424" s="53"/>
      <c r="G424" s="53"/>
      <c r="H424" s="53"/>
      <c r="I424" s="53"/>
      <c r="J424" s="54"/>
      <c r="K424" s="55" t="s">
        <v>7</v>
      </c>
      <c r="L424" s="56"/>
      <c r="M424" s="65"/>
      <c r="N424" s="66">
        <f>+M424*L424</f>
        <v>0</v>
      </c>
    </row>
    <row r="425" spans="1:14" ht="14.1" customHeight="1">
      <c r="A425" s="58"/>
      <c r="B425" s="64" t="s">
        <v>156</v>
      </c>
      <c r="C425" s="53"/>
      <c r="D425" s="53"/>
      <c r="E425" s="53"/>
      <c r="F425" s="53"/>
      <c r="G425" s="53"/>
      <c r="H425" s="53"/>
      <c r="I425" s="53"/>
      <c r="J425" s="54"/>
      <c r="K425" s="55"/>
      <c r="L425" s="56"/>
      <c r="M425" s="65"/>
      <c r="N425" s="66"/>
    </row>
    <row r="426" spans="1:14" ht="14.1" customHeight="1">
      <c r="A426" s="58"/>
      <c r="B426" s="64" t="s">
        <v>145</v>
      </c>
      <c r="C426" s="53"/>
      <c r="D426" s="53"/>
      <c r="E426" s="53"/>
      <c r="F426" s="53"/>
      <c r="G426" s="53"/>
      <c r="H426" s="53"/>
      <c r="I426" s="53"/>
      <c r="J426" s="54"/>
      <c r="K426" s="55"/>
      <c r="L426" s="56"/>
      <c r="M426" s="65"/>
      <c r="N426" s="66"/>
    </row>
    <row r="427" spans="1:14" ht="14.1" customHeight="1">
      <c r="A427" s="58"/>
      <c r="B427" s="64" t="s">
        <v>146</v>
      </c>
      <c r="C427" s="53"/>
      <c r="D427" s="53"/>
      <c r="E427" s="53"/>
      <c r="F427" s="53"/>
      <c r="G427" s="53"/>
      <c r="H427" s="53"/>
      <c r="I427" s="53"/>
      <c r="J427" s="54"/>
      <c r="K427" s="55"/>
      <c r="L427" s="56"/>
      <c r="M427" s="65"/>
      <c r="N427" s="66"/>
    </row>
    <row r="428" spans="1:14" ht="14.1" customHeight="1">
      <c r="A428" s="58"/>
      <c r="B428" s="64"/>
      <c r="C428" s="53"/>
      <c r="D428" s="53"/>
      <c r="E428" s="53"/>
      <c r="F428" s="53"/>
      <c r="G428" s="53"/>
      <c r="H428" s="53"/>
      <c r="I428" s="53"/>
      <c r="J428" s="54"/>
      <c r="K428" s="55"/>
      <c r="L428" s="56"/>
      <c r="M428" s="65"/>
      <c r="N428" s="66"/>
    </row>
    <row r="429" spans="1:14" ht="14.1" customHeight="1">
      <c r="A429" s="58"/>
      <c r="B429" s="52"/>
      <c r="C429" s="53"/>
      <c r="D429" s="53"/>
      <c r="E429" s="53"/>
      <c r="F429" s="53"/>
      <c r="G429" s="53"/>
      <c r="H429" s="53"/>
      <c r="I429" s="53"/>
      <c r="J429" s="54"/>
      <c r="K429" s="55"/>
      <c r="L429" s="56"/>
      <c r="M429" s="60"/>
      <c r="N429" s="61"/>
    </row>
    <row r="430" spans="1:14" ht="14.1" customHeight="1">
      <c r="A430" s="58"/>
      <c r="B430" s="64" t="s">
        <v>249</v>
      </c>
      <c r="C430" s="53"/>
      <c r="D430" s="53"/>
      <c r="E430" s="53"/>
      <c r="F430" s="53"/>
      <c r="G430" s="53"/>
      <c r="H430" s="53"/>
      <c r="I430" s="53"/>
      <c r="J430" s="54"/>
      <c r="K430" s="55" t="s">
        <v>7</v>
      </c>
      <c r="L430" s="56"/>
      <c r="M430" s="65"/>
      <c r="N430" s="66">
        <f>+M430*L430</f>
        <v>0</v>
      </c>
    </row>
    <row r="431" spans="1:14" ht="14.1" customHeight="1">
      <c r="A431" s="58"/>
      <c r="B431" s="64" t="s">
        <v>156</v>
      </c>
      <c r="C431" s="53"/>
      <c r="D431" s="53"/>
      <c r="E431" s="53"/>
      <c r="F431" s="53"/>
      <c r="G431" s="53"/>
      <c r="H431" s="53"/>
      <c r="I431" s="53"/>
      <c r="J431" s="54"/>
      <c r="K431" s="55"/>
      <c r="L431" s="56"/>
      <c r="M431" s="65"/>
      <c r="N431" s="66"/>
    </row>
    <row r="432" spans="1:14" ht="14.1" customHeight="1">
      <c r="A432" s="58"/>
      <c r="B432" s="64" t="s">
        <v>170</v>
      </c>
      <c r="C432" s="53"/>
      <c r="D432" s="53"/>
      <c r="E432" s="53"/>
      <c r="F432" s="53"/>
      <c r="G432" s="53"/>
      <c r="H432" s="53"/>
      <c r="I432" s="53"/>
      <c r="J432" s="54"/>
      <c r="K432" s="55"/>
      <c r="L432" s="56"/>
      <c r="M432" s="65"/>
      <c r="N432" s="66"/>
    </row>
    <row r="433" spans="1:14" ht="14.1" customHeight="1">
      <c r="A433" s="58"/>
      <c r="B433" s="64" t="s">
        <v>145</v>
      </c>
      <c r="C433" s="53"/>
      <c r="D433" s="53"/>
      <c r="E433" s="53"/>
      <c r="F433" s="53"/>
      <c r="G433" s="53"/>
      <c r="H433" s="53"/>
      <c r="I433" s="53"/>
      <c r="J433" s="54"/>
      <c r="K433" s="55"/>
      <c r="L433" s="56"/>
      <c r="M433" s="65"/>
      <c r="N433" s="66"/>
    </row>
    <row r="434" spans="1:14" ht="14.1" customHeight="1">
      <c r="A434" s="58"/>
      <c r="B434" s="64" t="s">
        <v>146</v>
      </c>
      <c r="C434" s="53"/>
      <c r="D434" s="53"/>
      <c r="E434" s="53"/>
      <c r="F434" s="53"/>
      <c r="G434" s="53"/>
      <c r="H434" s="53"/>
      <c r="I434" s="53"/>
      <c r="J434" s="54"/>
      <c r="K434" s="55"/>
      <c r="L434" s="56"/>
      <c r="M434" s="65"/>
      <c r="N434" s="66"/>
    </row>
    <row r="435" spans="1:14" ht="14.1" customHeight="1">
      <c r="A435" s="58"/>
      <c r="B435" s="64"/>
      <c r="C435" s="53"/>
      <c r="D435" s="53"/>
      <c r="E435" s="53"/>
      <c r="F435" s="53"/>
      <c r="G435" s="53"/>
      <c r="H435" s="53"/>
      <c r="I435" s="53"/>
      <c r="J435" s="54"/>
      <c r="K435" s="55"/>
      <c r="L435" s="56"/>
      <c r="M435" s="65"/>
      <c r="N435" s="66"/>
    </row>
    <row r="436" spans="1:14" ht="14.1" customHeight="1">
      <c r="A436" s="58"/>
      <c r="B436" s="64"/>
      <c r="C436" s="53"/>
      <c r="D436" s="53"/>
      <c r="E436" s="53"/>
      <c r="F436" s="53"/>
      <c r="G436" s="53"/>
      <c r="H436" s="53"/>
      <c r="I436" s="53"/>
      <c r="J436" s="54"/>
      <c r="K436" s="55"/>
      <c r="L436" s="56"/>
      <c r="M436" s="65"/>
      <c r="N436" s="66"/>
    </row>
    <row r="437" spans="1:14" ht="14.1" customHeight="1">
      <c r="A437" s="58"/>
      <c r="B437" s="64" t="s">
        <v>250</v>
      </c>
      <c r="C437" s="53"/>
      <c r="D437" s="53"/>
      <c r="E437" s="53"/>
      <c r="F437" s="53"/>
      <c r="G437" s="53"/>
      <c r="H437" s="53"/>
      <c r="I437" s="53"/>
      <c r="J437" s="54"/>
      <c r="K437" s="55" t="s">
        <v>7</v>
      </c>
      <c r="L437" s="56"/>
      <c r="M437" s="65"/>
      <c r="N437" s="66">
        <f>+M437*L437</f>
        <v>0</v>
      </c>
    </row>
    <row r="438" spans="1:14" ht="14.1" customHeight="1">
      <c r="A438" s="58"/>
      <c r="B438" s="64" t="s">
        <v>156</v>
      </c>
      <c r="C438" s="53"/>
      <c r="D438" s="53"/>
      <c r="E438" s="53"/>
      <c r="F438" s="53"/>
      <c r="G438" s="53"/>
      <c r="H438" s="53"/>
      <c r="I438" s="53"/>
      <c r="J438" s="54"/>
      <c r="K438" s="55"/>
      <c r="L438" s="56"/>
      <c r="M438" s="65"/>
      <c r="N438" s="66"/>
    </row>
    <row r="439" spans="1:14" ht="14.1" customHeight="1">
      <c r="A439" s="58"/>
      <c r="B439" s="64" t="s">
        <v>170</v>
      </c>
      <c r="C439" s="53"/>
      <c r="D439" s="53"/>
      <c r="E439" s="53"/>
      <c r="F439" s="53"/>
      <c r="G439" s="53"/>
      <c r="H439" s="53"/>
      <c r="I439" s="53"/>
      <c r="J439" s="54"/>
      <c r="K439" s="55"/>
      <c r="L439" s="56"/>
      <c r="M439" s="65"/>
      <c r="N439" s="66"/>
    </row>
    <row r="440" spans="1:14" ht="14.1" customHeight="1">
      <c r="A440" s="58"/>
      <c r="B440" s="64" t="s">
        <v>145</v>
      </c>
      <c r="C440" s="53"/>
      <c r="D440" s="53"/>
      <c r="E440" s="53"/>
      <c r="F440" s="53"/>
      <c r="G440" s="53"/>
      <c r="H440" s="53"/>
      <c r="I440" s="53"/>
      <c r="J440" s="54"/>
      <c r="K440" s="55"/>
      <c r="L440" s="56"/>
      <c r="M440" s="65"/>
      <c r="N440" s="66"/>
    </row>
    <row r="441" spans="1:14" ht="14.1" customHeight="1">
      <c r="A441" s="58"/>
      <c r="B441" s="64" t="s">
        <v>146</v>
      </c>
      <c r="C441" s="53"/>
      <c r="D441" s="53"/>
      <c r="E441" s="53"/>
      <c r="F441" s="53"/>
      <c r="G441" s="53"/>
      <c r="H441" s="53"/>
      <c r="I441" s="53"/>
      <c r="J441" s="54"/>
      <c r="K441" s="55"/>
      <c r="L441" s="56"/>
      <c r="M441" s="65"/>
      <c r="N441" s="66"/>
    </row>
    <row r="442" spans="1:14" ht="14.1" customHeight="1">
      <c r="A442" s="58"/>
      <c r="B442" s="64"/>
      <c r="C442" s="53"/>
      <c r="D442" s="53"/>
      <c r="E442" s="53"/>
      <c r="F442" s="53"/>
      <c r="G442" s="53"/>
      <c r="H442" s="53"/>
      <c r="I442" s="53"/>
      <c r="J442" s="54"/>
      <c r="K442" s="55"/>
      <c r="L442" s="56"/>
      <c r="M442" s="65"/>
      <c r="N442" s="66"/>
    </row>
    <row r="443" spans="1:14" ht="14.1" customHeight="1">
      <c r="A443" s="58"/>
      <c r="B443" s="64"/>
      <c r="C443" s="53"/>
      <c r="D443" s="53"/>
      <c r="E443" s="53"/>
      <c r="F443" s="53"/>
      <c r="G443" s="53"/>
      <c r="H443" s="53"/>
      <c r="I443" s="53"/>
      <c r="J443" s="54"/>
      <c r="K443" s="55"/>
      <c r="L443" s="56"/>
      <c r="M443" s="65"/>
      <c r="N443" s="66"/>
    </row>
    <row r="444" spans="1:14" ht="14.1" customHeight="1">
      <c r="A444" s="58"/>
      <c r="B444" s="64" t="s">
        <v>247</v>
      </c>
      <c r="C444" s="53"/>
      <c r="D444" s="53"/>
      <c r="E444" s="53"/>
      <c r="F444" s="53"/>
      <c r="G444" s="53"/>
      <c r="H444" s="53"/>
      <c r="I444" s="53"/>
      <c r="J444" s="54"/>
      <c r="K444" s="55" t="s">
        <v>21</v>
      </c>
      <c r="L444" s="56"/>
      <c r="M444" s="65"/>
      <c r="N444" s="66">
        <f>+M444*L444</f>
        <v>0</v>
      </c>
    </row>
    <row r="445" spans="1:14" ht="14.1" customHeight="1">
      <c r="A445" s="58"/>
      <c r="B445" s="64" t="s">
        <v>156</v>
      </c>
      <c r="C445" s="53"/>
      <c r="D445" s="53"/>
      <c r="E445" s="53"/>
      <c r="F445" s="53"/>
      <c r="G445" s="53"/>
      <c r="H445" s="53"/>
      <c r="I445" s="53"/>
      <c r="J445" s="54"/>
      <c r="K445" s="55"/>
      <c r="L445" s="56"/>
      <c r="M445" s="65"/>
      <c r="N445" s="66"/>
    </row>
    <row r="446" spans="1:14" ht="14.1" customHeight="1">
      <c r="A446" s="58"/>
      <c r="B446" s="64" t="s">
        <v>170</v>
      </c>
      <c r="C446" s="53"/>
      <c r="D446" s="53"/>
      <c r="E446" s="53"/>
      <c r="F446" s="53"/>
      <c r="G446" s="53"/>
      <c r="H446" s="53"/>
      <c r="I446" s="53"/>
      <c r="J446" s="54"/>
      <c r="K446" s="55"/>
      <c r="L446" s="56"/>
      <c r="M446" s="65"/>
      <c r="N446" s="66"/>
    </row>
    <row r="447" spans="1:14" ht="14.1" customHeight="1">
      <c r="A447" s="58"/>
      <c r="B447" s="64" t="s">
        <v>145</v>
      </c>
      <c r="C447" s="53"/>
      <c r="D447" s="53"/>
      <c r="E447" s="53"/>
      <c r="F447" s="53"/>
      <c r="G447" s="53"/>
      <c r="H447" s="53"/>
      <c r="I447" s="53"/>
      <c r="J447" s="54"/>
      <c r="K447" s="55"/>
      <c r="L447" s="56"/>
      <c r="M447" s="65"/>
      <c r="N447" s="66"/>
    </row>
    <row r="448" spans="1:14" ht="14.1" customHeight="1">
      <c r="A448" s="58"/>
      <c r="B448" s="64" t="s">
        <v>146</v>
      </c>
      <c r="C448" s="53"/>
      <c r="D448" s="53"/>
      <c r="E448" s="53"/>
      <c r="F448" s="53"/>
      <c r="G448" s="53"/>
      <c r="H448" s="53"/>
      <c r="I448" s="53"/>
      <c r="J448" s="54"/>
      <c r="K448" s="55"/>
      <c r="L448" s="56"/>
      <c r="M448" s="65"/>
      <c r="N448" s="66"/>
    </row>
    <row r="449" spans="1:14" ht="14.1" customHeight="1">
      <c r="A449" s="58"/>
      <c r="B449" s="64"/>
      <c r="C449" s="53"/>
      <c r="D449" s="53"/>
      <c r="E449" s="53"/>
      <c r="F449" s="53"/>
      <c r="G449" s="53"/>
      <c r="H449" s="53"/>
      <c r="I449" s="53"/>
      <c r="J449" s="54"/>
      <c r="K449" s="55"/>
      <c r="L449" s="56"/>
      <c r="M449" s="65"/>
      <c r="N449" s="66"/>
    </row>
    <row r="450" spans="1:14" ht="14.1" customHeight="1">
      <c r="A450" s="58"/>
      <c r="B450" s="64"/>
      <c r="C450" s="53"/>
      <c r="D450" s="53"/>
      <c r="E450" s="53"/>
      <c r="F450" s="53"/>
      <c r="G450" s="53"/>
      <c r="H450" s="53"/>
      <c r="I450" s="53"/>
      <c r="J450" s="54"/>
      <c r="K450" s="55"/>
      <c r="L450" s="56"/>
      <c r="M450" s="65"/>
      <c r="N450" s="66"/>
    </row>
    <row r="451" spans="1:14" ht="14.1" customHeight="1">
      <c r="A451" s="58"/>
      <c r="B451" s="64" t="s">
        <v>248</v>
      </c>
      <c r="C451" s="53"/>
      <c r="D451" s="53"/>
      <c r="E451" s="53"/>
      <c r="F451" s="53"/>
      <c r="G451" s="53"/>
      <c r="H451" s="53"/>
      <c r="I451" s="53"/>
      <c r="J451" s="54"/>
      <c r="K451" s="55" t="s">
        <v>21</v>
      </c>
      <c r="L451" s="56"/>
      <c r="M451" s="65"/>
      <c r="N451" s="66">
        <f>+M451*L451</f>
        <v>0</v>
      </c>
    </row>
    <row r="452" spans="1:14" ht="14.1" customHeight="1">
      <c r="A452" s="58"/>
      <c r="B452" s="64" t="s">
        <v>156</v>
      </c>
      <c r="C452" s="53"/>
      <c r="D452" s="53"/>
      <c r="E452" s="53"/>
      <c r="F452" s="53"/>
      <c r="G452" s="53"/>
      <c r="H452" s="53"/>
      <c r="I452" s="53"/>
      <c r="J452" s="54"/>
      <c r="K452" s="55"/>
      <c r="L452" s="56"/>
      <c r="M452" s="65"/>
      <c r="N452" s="66"/>
    </row>
    <row r="453" spans="1:14" ht="14.1" customHeight="1">
      <c r="A453" s="58"/>
      <c r="B453" s="64" t="s">
        <v>170</v>
      </c>
      <c r="C453" s="53"/>
      <c r="D453" s="53"/>
      <c r="E453" s="53"/>
      <c r="F453" s="53"/>
      <c r="G453" s="53"/>
      <c r="H453" s="53"/>
      <c r="I453" s="53"/>
      <c r="J453" s="54"/>
      <c r="K453" s="55"/>
      <c r="L453" s="56"/>
      <c r="M453" s="65"/>
      <c r="N453" s="66"/>
    </row>
    <row r="454" spans="1:14" ht="14.1" customHeight="1">
      <c r="A454" s="58"/>
      <c r="B454" s="64" t="s">
        <v>145</v>
      </c>
      <c r="C454" s="53"/>
      <c r="D454" s="53"/>
      <c r="E454" s="53"/>
      <c r="F454" s="53"/>
      <c r="G454" s="53"/>
      <c r="H454" s="53"/>
      <c r="I454" s="53"/>
      <c r="J454" s="54"/>
      <c r="K454" s="55"/>
      <c r="L454" s="56"/>
      <c r="M454" s="65"/>
      <c r="N454" s="66"/>
    </row>
    <row r="455" spans="1:14" ht="14.1" customHeight="1">
      <c r="A455" s="58"/>
      <c r="B455" s="64" t="s">
        <v>146</v>
      </c>
      <c r="C455" s="53"/>
      <c r="D455" s="53"/>
      <c r="E455" s="53"/>
      <c r="F455" s="53"/>
      <c r="G455" s="53"/>
      <c r="H455" s="53"/>
      <c r="I455" s="53"/>
      <c r="J455" s="54"/>
      <c r="K455" s="55"/>
      <c r="L455" s="56"/>
      <c r="M455" s="65"/>
      <c r="N455" s="66"/>
    </row>
    <row r="456" spans="1:14" ht="14.1" customHeight="1">
      <c r="A456" s="58"/>
      <c r="B456" s="64"/>
      <c r="C456" s="53"/>
      <c r="D456" s="53"/>
      <c r="E456" s="53"/>
      <c r="F456" s="53"/>
      <c r="G456" s="53"/>
      <c r="H456" s="53"/>
      <c r="I456" s="53"/>
      <c r="J456" s="54"/>
      <c r="K456" s="55"/>
      <c r="L456" s="56"/>
      <c r="M456" s="65"/>
      <c r="N456" s="66"/>
    </row>
    <row r="457" spans="1:14" ht="14.1" customHeight="1">
      <c r="A457" s="58"/>
      <c r="B457" s="64"/>
      <c r="C457" s="53"/>
      <c r="D457" s="53"/>
      <c r="E457" s="53"/>
      <c r="F457" s="53"/>
      <c r="G457" s="53"/>
      <c r="H457" s="53"/>
      <c r="I457" s="53"/>
      <c r="J457" s="54"/>
      <c r="K457" s="55"/>
      <c r="L457" s="56"/>
      <c r="M457" s="65"/>
      <c r="N457" s="66"/>
    </row>
    <row r="458" spans="1:14" ht="13.5" customHeight="1">
      <c r="A458" s="67" t="s">
        <v>171</v>
      </c>
      <c r="B458" s="64" t="s">
        <v>172</v>
      </c>
      <c r="C458" s="53"/>
      <c r="D458" s="53"/>
      <c r="E458" s="53"/>
      <c r="F458" s="53"/>
      <c r="G458" s="53"/>
      <c r="H458" s="53"/>
      <c r="I458" s="53"/>
      <c r="J458" s="54"/>
      <c r="K458" s="55"/>
      <c r="L458" s="56"/>
      <c r="M458" s="60"/>
      <c r="N458" s="61"/>
    </row>
    <row r="459" spans="1:14" ht="14.1" customHeight="1">
      <c r="A459" s="67"/>
      <c r="B459" s="64"/>
      <c r="C459" s="53"/>
      <c r="D459" s="53"/>
      <c r="E459" s="53"/>
      <c r="F459" s="53"/>
      <c r="G459" s="53"/>
      <c r="H459" s="53"/>
      <c r="I459" s="53"/>
      <c r="J459" s="54"/>
      <c r="K459" s="55"/>
      <c r="L459" s="56"/>
      <c r="M459" s="60"/>
      <c r="N459" s="61"/>
    </row>
    <row r="460" spans="1:14" ht="12.75" customHeight="1">
      <c r="A460" s="58"/>
      <c r="B460" s="64" t="s">
        <v>244</v>
      </c>
      <c r="C460" s="53"/>
      <c r="D460" s="53"/>
      <c r="E460" s="53"/>
      <c r="F460" s="53"/>
      <c r="G460" s="53"/>
      <c r="H460" s="53"/>
      <c r="I460" s="53"/>
      <c r="J460" s="54"/>
      <c r="K460" s="55" t="s">
        <v>7</v>
      </c>
      <c r="L460" s="56"/>
      <c r="M460" s="65"/>
      <c r="N460" s="66">
        <f>+M460*L460</f>
        <v>0</v>
      </c>
    </row>
    <row r="461" spans="1:14" ht="12.75" customHeight="1">
      <c r="A461" s="58"/>
      <c r="B461" s="64" t="s">
        <v>167</v>
      </c>
      <c r="C461" s="53"/>
      <c r="D461" s="53"/>
      <c r="E461" s="53"/>
      <c r="F461" s="53"/>
      <c r="G461" s="53"/>
      <c r="H461" s="53"/>
      <c r="I461" s="53"/>
      <c r="J461" s="54"/>
      <c r="K461" s="55"/>
      <c r="L461" s="56"/>
      <c r="M461" s="65"/>
      <c r="N461" s="66"/>
    </row>
    <row r="462" spans="1:14" ht="12.75" customHeight="1">
      <c r="A462" s="58"/>
      <c r="B462" s="64" t="s">
        <v>145</v>
      </c>
      <c r="C462" s="53"/>
      <c r="D462" s="53"/>
      <c r="E462" s="53"/>
      <c r="F462" s="53"/>
      <c r="G462" s="53"/>
      <c r="H462" s="53"/>
      <c r="I462" s="53"/>
      <c r="J462" s="54"/>
      <c r="K462" s="55"/>
      <c r="L462" s="56"/>
      <c r="M462" s="65"/>
      <c r="N462" s="66"/>
    </row>
    <row r="463" spans="1:14" ht="12.75" customHeight="1">
      <c r="A463" s="58"/>
      <c r="B463" s="64" t="s">
        <v>146</v>
      </c>
      <c r="C463" s="53"/>
      <c r="D463" s="53"/>
      <c r="E463" s="53"/>
      <c r="F463" s="53"/>
      <c r="G463" s="53"/>
      <c r="H463" s="53"/>
      <c r="I463" s="53"/>
      <c r="J463" s="54"/>
      <c r="K463" s="55"/>
      <c r="L463" s="56"/>
      <c r="M463" s="65"/>
      <c r="N463" s="66"/>
    </row>
    <row r="464" spans="1:14" ht="12.75" customHeight="1">
      <c r="A464" s="58"/>
      <c r="B464" s="64"/>
      <c r="C464" s="53"/>
      <c r="D464" s="53"/>
      <c r="E464" s="53"/>
      <c r="F464" s="53"/>
      <c r="G464" s="53"/>
      <c r="H464" s="53"/>
      <c r="I464" s="53"/>
      <c r="J464" s="54"/>
      <c r="K464" s="55"/>
      <c r="L464" s="56"/>
      <c r="M464" s="65"/>
      <c r="N464" s="66"/>
    </row>
    <row r="465" spans="1:14" ht="14.1" customHeight="1">
      <c r="A465" s="67"/>
      <c r="B465" s="64"/>
      <c r="C465" s="53"/>
      <c r="D465" s="53"/>
      <c r="E465" s="53"/>
      <c r="F465" s="53"/>
      <c r="G465" s="53"/>
      <c r="H465" s="53"/>
      <c r="I465" s="53"/>
      <c r="J465" s="54"/>
      <c r="K465" s="55"/>
      <c r="L465" s="56"/>
      <c r="M465" s="60"/>
      <c r="N465" s="61"/>
    </row>
    <row r="466" spans="1:14" ht="12.75" customHeight="1">
      <c r="A466" s="58"/>
      <c r="B466" s="64" t="s">
        <v>173</v>
      </c>
      <c r="C466" s="53"/>
      <c r="D466" s="53"/>
      <c r="E466" s="53"/>
      <c r="F466" s="53"/>
      <c r="G466" s="53"/>
      <c r="H466" s="53"/>
      <c r="I466" s="53"/>
      <c r="J466" s="54"/>
      <c r="K466" s="55" t="s">
        <v>7</v>
      </c>
      <c r="L466" s="56"/>
      <c r="M466" s="65"/>
      <c r="N466" s="66">
        <f>+M466*L466</f>
        <v>0</v>
      </c>
    </row>
    <row r="467" spans="1:14" ht="12.75" customHeight="1">
      <c r="A467" s="58"/>
      <c r="B467" s="64" t="s">
        <v>174</v>
      </c>
      <c r="C467" s="53"/>
      <c r="D467" s="53"/>
      <c r="E467" s="53"/>
      <c r="F467" s="53"/>
      <c r="G467" s="53"/>
      <c r="H467" s="53"/>
      <c r="I467" s="53"/>
      <c r="J467" s="54"/>
      <c r="K467" s="55"/>
      <c r="L467" s="56"/>
      <c r="M467" s="65"/>
      <c r="N467" s="66"/>
    </row>
    <row r="468" spans="1:14" ht="12.75" customHeight="1">
      <c r="A468" s="58"/>
      <c r="B468" s="64" t="s">
        <v>68</v>
      </c>
      <c r="C468" s="53"/>
      <c r="D468" s="53"/>
      <c r="E468" s="53"/>
      <c r="F468" s="53"/>
      <c r="G468" s="53"/>
      <c r="H468" s="53"/>
      <c r="I468" s="53"/>
      <c r="J468" s="54"/>
      <c r="K468" s="55"/>
      <c r="L468" s="56"/>
      <c r="M468" s="65"/>
      <c r="N468" s="66"/>
    </row>
    <row r="469" spans="1:14" ht="12.75" customHeight="1">
      <c r="A469" s="58"/>
      <c r="B469" s="64"/>
      <c r="C469" s="53"/>
      <c r="D469" s="53"/>
      <c r="E469" s="53"/>
      <c r="F469" s="53"/>
      <c r="G469" s="53"/>
      <c r="H469" s="53"/>
      <c r="I469" s="53"/>
      <c r="J469" s="54"/>
      <c r="K469" s="55"/>
      <c r="L469" s="56"/>
      <c r="M469" s="65"/>
      <c r="N469" s="66"/>
    </row>
    <row r="470" spans="1:14" ht="12.75" customHeight="1">
      <c r="A470" s="58"/>
      <c r="B470" s="64"/>
      <c r="C470" s="53"/>
      <c r="D470" s="53"/>
      <c r="E470" s="53"/>
      <c r="F470" s="53"/>
      <c r="G470" s="53"/>
      <c r="H470" s="53"/>
      <c r="I470" s="53"/>
      <c r="J470" s="54"/>
      <c r="K470" s="55"/>
      <c r="L470" s="56"/>
      <c r="M470" s="65"/>
      <c r="N470" s="66"/>
    </row>
    <row r="471" spans="1:14" ht="12.75" customHeight="1">
      <c r="A471" s="58"/>
      <c r="B471" s="64" t="s">
        <v>175</v>
      </c>
      <c r="C471" s="53"/>
      <c r="D471" s="53"/>
      <c r="E471" s="53"/>
      <c r="F471" s="53"/>
      <c r="G471" s="53"/>
      <c r="H471" s="53"/>
      <c r="I471" s="53"/>
      <c r="J471" s="54"/>
      <c r="K471" s="55" t="s">
        <v>7</v>
      </c>
      <c r="L471" s="56"/>
      <c r="M471" s="65"/>
      <c r="N471" s="66">
        <f>+M471*L471</f>
        <v>0</v>
      </c>
    </row>
    <row r="472" spans="1:14" ht="12.75" customHeight="1">
      <c r="A472" s="58"/>
      <c r="B472" s="64"/>
      <c r="C472" s="53"/>
      <c r="D472" s="53"/>
      <c r="E472" s="53"/>
      <c r="F472" s="53"/>
      <c r="G472" s="53"/>
      <c r="H472" s="53"/>
      <c r="I472" s="53"/>
      <c r="J472" s="54"/>
      <c r="K472" s="55"/>
      <c r="L472" s="56"/>
      <c r="M472" s="65"/>
      <c r="N472" s="66"/>
    </row>
    <row r="473" spans="1:14" ht="14.1" customHeight="1">
      <c r="A473" s="58"/>
      <c r="B473" s="52"/>
      <c r="C473" s="53"/>
      <c r="D473" s="53"/>
      <c r="E473" s="53"/>
      <c r="F473" s="53"/>
      <c r="G473" s="53"/>
      <c r="H473" s="53"/>
      <c r="I473" s="53"/>
      <c r="J473" s="54"/>
      <c r="K473" s="55"/>
      <c r="L473" s="56"/>
      <c r="M473" s="60"/>
      <c r="N473" s="61"/>
    </row>
    <row r="474" spans="1:14" ht="14.1" customHeight="1">
      <c r="A474" s="67" t="s">
        <v>176</v>
      </c>
      <c r="B474" s="64" t="s">
        <v>177</v>
      </c>
      <c r="C474" s="53"/>
      <c r="D474" s="53"/>
      <c r="E474" s="53"/>
      <c r="F474" s="53"/>
      <c r="G474" s="53"/>
      <c r="H474" s="53"/>
      <c r="I474" s="53"/>
      <c r="J474" s="54"/>
      <c r="K474" s="55"/>
      <c r="L474" s="56"/>
      <c r="M474" s="60"/>
      <c r="N474" s="61"/>
    </row>
    <row r="475" spans="1:14" ht="14.1" customHeight="1">
      <c r="A475" s="67"/>
      <c r="B475" s="64"/>
      <c r="C475" s="53"/>
      <c r="D475" s="53"/>
      <c r="E475" s="53"/>
      <c r="F475" s="53"/>
      <c r="G475" s="53"/>
      <c r="H475" s="53"/>
      <c r="I475" s="53"/>
      <c r="J475" s="54"/>
      <c r="K475" s="55"/>
      <c r="L475" s="56"/>
      <c r="M475" s="60"/>
      <c r="N475" s="61"/>
    </row>
    <row r="476" spans="1:14" ht="14.1" customHeight="1">
      <c r="A476" s="67"/>
      <c r="B476" s="64" t="s">
        <v>178</v>
      </c>
      <c r="C476" s="53"/>
      <c r="D476" s="53"/>
      <c r="E476" s="53"/>
      <c r="F476" s="53"/>
      <c r="G476" s="53"/>
      <c r="H476" s="53"/>
      <c r="I476" s="53"/>
      <c r="J476" s="54"/>
      <c r="K476" s="55" t="s">
        <v>36</v>
      </c>
      <c r="L476" s="56"/>
      <c r="M476" s="65"/>
      <c r="N476" s="66">
        <f>+M476*L476</f>
        <v>0</v>
      </c>
    </row>
    <row r="477" spans="1:14" ht="14.1" customHeight="1">
      <c r="A477" s="67"/>
      <c r="B477" s="64" t="s">
        <v>68</v>
      </c>
      <c r="C477" s="53"/>
      <c r="D477" s="53"/>
      <c r="E477" s="53"/>
      <c r="F477" s="53"/>
      <c r="G477" s="53"/>
      <c r="H477" s="53"/>
      <c r="I477" s="53"/>
      <c r="J477" s="54"/>
      <c r="K477" s="55"/>
      <c r="L477" s="56"/>
      <c r="M477" s="65"/>
      <c r="N477" s="66"/>
    </row>
    <row r="478" spans="1:14" ht="14.1" customHeight="1">
      <c r="A478" s="67"/>
      <c r="B478" s="64" t="s">
        <v>68</v>
      </c>
      <c r="C478" s="53"/>
      <c r="D478" s="53"/>
      <c r="E478" s="53"/>
      <c r="F478" s="53"/>
      <c r="G478" s="53"/>
      <c r="H478" s="53"/>
      <c r="I478" s="53"/>
      <c r="J478" s="54"/>
      <c r="K478" s="55"/>
      <c r="L478" s="56"/>
      <c r="M478" s="65"/>
      <c r="N478" s="66"/>
    </row>
    <row r="479" spans="1:14" ht="14.1" customHeight="1">
      <c r="A479" s="67"/>
      <c r="B479" s="64" t="s">
        <v>68</v>
      </c>
      <c r="C479" s="53"/>
      <c r="D479" s="53"/>
      <c r="E479" s="53"/>
      <c r="F479" s="53"/>
      <c r="G479" s="53"/>
      <c r="H479" s="53"/>
      <c r="I479" s="53"/>
      <c r="J479" s="54"/>
      <c r="K479" s="55"/>
      <c r="L479" s="56"/>
      <c r="M479" s="65"/>
      <c r="N479" s="66"/>
    </row>
    <row r="480" spans="1:14" ht="14.1" customHeight="1">
      <c r="A480" s="67"/>
      <c r="B480" s="64"/>
      <c r="C480" s="53"/>
      <c r="D480" s="53"/>
      <c r="E480" s="53"/>
      <c r="F480" s="53"/>
      <c r="G480" s="53"/>
      <c r="H480" s="53"/>
      <c r="I480" s="53"/>
      <c r="J480" s="54"/>
      <c r="K480" s="55"/>
      <c r="L480" s="56"/>
      <c r="M480" s="65"/>
      <c r="N480" s="66"/>
    </row>
    <row r="481" spans="1:14" ht="14.1" customHeight="1">
      <c r="A481" s="67"/>
      <c r="B481" s="64"/>
      <c r="C481" s="53"/>
      <c r="D481" s="53"/>
      <c r="E481" s="53"/>
      <c r="F481" s="53"/>
      <c r="G481" s="53"/>
      <c r="H481" s="53"/>
      <c r="I481" s="53"/>
      <c r="J481" s="54"/>
      <c r="K481" s="55"/>
      <c r="L481" s="56"/>
      <c r="M481" s="60"/>
      <c r="N481" s="61"/>
    </row>
    <row r="482" spans="1:14" ht="14.1" customHeight="1">
      <c r="A482" s="67" t="s">
        <v>179</v>
      </c>
      <c r="B482" s="64" t="s">
        <v>180</v>
      </c>
      <c r="C482" s="53"/>
      <c r="D482" s="53"/>
      <c r="E482" s="53"/>
      <c r="F482" s="53"/>
      <c r="G482" s="53"/>
      <c r="H482" s="53"/>
      <c r="I482" s="53"/>
      <c r="J482" s="54"/>
      <c r="K482" s="55"/>
      <c r="L482" s="56"/>
      <c r="M482" s="60"/>
      <c r="N482" s="61"/>
    </row>
    <row r="483" spans="1:14" ht="14.1" customHeight="1">
      <c r="A483" s="67"/>
      <c r="B483" s="64"/>
      <c r="C483" s="53"/>
      <c r="D483" s="53"/>
      <c r="E483" s="53"/>
      <c r="F483" s="53"/>
      <c r="G483" s="53"/>
      <c r="H483" s="53"/>
      <c r="I483" s="53"/>
      <c r="J483" s="54"/>
      <c r="K483" s="55"/>
      <c r="L483" s="56"/>
      <c r="M483" s="60"/>
      <c r="N483" s="61"/>
    </row>
    <row r="484" spans="1:14" ht="14.1" customHeight="1">
      <c r="A484" s="67"/>
      <c r="B484" s="64" t="s">
        <v>181</v>
      </c>
      <c r="C484" s="53"/>
      <c r="D484" s="53"/>
      <c r="E484" s="53"/>
      <c r="F484" s="53"/>
      <c r="G484" s="53"/>
      <c r="H484" s="53"/>
      <c r="I484" s="53"/>
      <c r="J484" s="54"/>
      <c r="K484" s="55" t="s">
        <v>36</v>
      </c>
      <c r="L484" s="56"/>
      <c r="M484" s="65"/>
      <c r="N484" s="66">
        <f>+M484*L484</f>
        <v>0</v>
      </c>
    </row>
    <row r="485" spans="1:14" ht="14.1" customHeight="1">
      <c r="A485" s="67"/>
      <c r="B485" s="64" t="s">
        <v>178</v>
      </c>
      <c r="C485" s="53"/>
      <c r="D485" s="53"/>
      <c r="E485" s="53"/>
      <c r="F485" s="53"/>
      <c r="G485" s="53"/>
      <c r="H485" s="53"/>
      <c r="I485" s="53"/>
      <c r="J485" s="54"/>
      <c r="K485" s="55"/>
      <c r="L485" s="56"/>
      <c r="M485" s="65"/>
      <c r="N485" s="66"/>
    </row>
    <row r="486" spans="1:14" ht="14.1" customHeight="1">
      <c r="A486" s="67"/>
      <c r="B486" s="64" t="s">
        <v>68</v>
      </c>
      <c r="C486" s="53"/>
      <c r="D486" s="53"/>
      <c r="E486" s="53"/>
      <c r="F486" s="53"/>
      <c r="G486" s="53"/>
      <c r="H486" s="53"/>
      <c r="I486" s="53"/>
      <c r="J486" s="54"/>
      <c r="K486" s="55"/>
      <c r="L486" s="56"/>
      <c r="M486" s="65"/>
      <c r="N486" s="66"/>
    </row>
    <row r="487" spans="1:14" ht="14.1" customHeight="1">
      <c r="A487" s="67"/>
      <c r="B487" s="64" t="s">
        <v>68</v>
      </c>
      <c r="C487" s="53"/>
      <c r="D487" s="53"/>
      <c r="E487" s="53"/>
      <c r="F487" s="53"/>
      <c r="G487" s="53"/>
      <c r="H487" s="53"/>
      <c r="I487" s="53"/>
      <c r="J487" s="54"/>
      <c r="K487" s="55"/>
      <c r="L487" s="56"/>
      <c r="M487" s="65"/>
      <c r="N487" s="66"/>
    </row>
    <row r="488" spans="1:14" ht="14.1" customHeight="1">
      <c r="A488" s="67"/>
      <c r="B488" s="64" t="s">
        <v>68</v>
      </c>
      <c r="C488" s="53"/>
      <c r="D488" s="53"/>
      <c r="E488" s="53"/>
      <c r="F488" s="53"/>
      <c r="G488" s="53"/>
      <c r="H488" s="53"/>
      <c r="I488" s="53"/>
      <c r="J488" s="54"/>
      <c r="K488" s="55"/>
      <c r="L488" s="56"/>
      <c r="M488" s="65"/>
      <c r="N488" s="66"/>
    </row>
    <row r="489" spans="1:14" ht="14.1" customHeight="1">
      <c r="A489" s="67"/>
      <c r="B489" s="64"/>
      <c r="C489" s="53"/>
      <c r="D489" s="53"/>
      <c r="E489" s="53"/>
      <c r="F489" s="53"/>
      <c r="G489" s="53"/>
      <c r="H489" s="53"/>
      <c r="I489" s="53"/>
      <c r="J489" s="54"/>
      <c r="K489" s="55"/>
      <c r="L489" s="56"/>
      <c r="M489" s="60"/>
      <c r="N489" s="61"/>
    </row>
    <row r="490" spans="1:14" ht="14.1" customHeight="1">
      <c r="A490" s="67"/>
      <c r="B490" s="64"/>
      <c r="C490" s="53"/>
      <c r="D490" s="53"/>
      <c r="E490" s="53"/>
      <c r="F490" s="53"/>
      <c r="G490" s="53"/>
      <c r="H490" s="53"/>
      <c r="I490" s="53"/>
      <c r="J490" s="54"/>
      <c r="K490" s="55"/>
      <c r="L490" s="56"/>
      <c r="M490" s="60"/>
      <c r="N490" s="61"/>
    </row>
    <row r="491" spans="1:14" ht="14.1" customHeight="1">
      <c r="A491" s="67"/>
      <c r="B491" s="64" t="s">
        <v>182</v>
      </c>
      <c r="C491" s="53"/>
      <c r="D491" s="53"/>
      <c r="E491" s="53"/>
      <c r="F491" s="53"/>
      <c r="G491" s="53"/>
      <c r="H491" s="53"/>
      <c r="I491" s="53"/>
      <c r="J491" s="54"/>
      <c r="K491" s="55" t="s">
        <v>36</v>
      </c>
      <c r="L491" s="56"/>
      <c r="M491" s="65"/>
      <c r="N491" s="66">
        <f>+M491*L491</f>
        <v>0</v>
      </c>
    </row>
    <row r="492" spans="1:14" ht="14.1" customHeight="1">
      <c r="A492" s="67"/>
      <c r="B492" s="64" t="s">
        <v>178</v>
      </c>
      <c r="C492" s="53"/>
      <c r="D492" s="53"/>
      <c r="E492" s="53"/>
      <c r="F492" s="53"/>
      <c r="G492" s="53"/>
      <c r="H492" s="53"/>
      <c r="I492" s="53"/>
      <c r="J492" s="54"/>
      <c r="K492" s="55"/>
      <c r="L492" s="56"/>
      <c r="M492" s="65"/>
      <c r="N492" s="66"/>
    </row>
    <row r="493" spans="1:14" ht="14.1" customHeight="1">
      <c r="A493" s="67"/>
      <c r="B493" s="64" t="s">
        <v>68</v>
      </c>
      <c r="C493" s="53"/>
      <c r="D493" s="53"/>
      <c r="E493" s="53"/>
      <c r="F493" s="53"/>
      <c r="G493" s="53"/>
      <c r="H493" s="53"/>
      <c r="I493" s="53"/>
      <c r="J493" s="54"/>
      <c r="K493" s="55"/>
      <c r="L493" s="56"/>
      <c r="M493" s="65"/>
      <c r="N493" s="66"/>
    </row>
    <row r="494" spans="1:14" ht="14.1" customHeight="1">
      <c r="A494" s="67"/>
      <c r="B494" s="64" t="s">
        <v>68</v>
      </c>
      <c r="C494" s="53"/>
      <c r="D494" s="53"/>
      <c r="E494" s="53"/>
      <c r="F494" s="53"/>
      <c r="G494" s="53"/>
      <c r="H494" s="53"/>
      <c r="I494" s="53"/>
      <c r="J494" s="54"/>
      <c r="K494" s="55"/>
      <c r="L494" s="56"/>
      <c r="M494" s="65"/>
      <c r="N494" s="66"/>
    </row>
    <row r="495" spans="1:14" ht="14.1" customHeight="1">
      <c r="A495" s="67"/>
      <c r="B495" s="64" t="s">
        <v>68</v>
      </c>
      <c r="C495" s="53"/>
      <c r="D495" s="53"/>
      <c r="E495" s="53"/>
      <c r="F495" s="53"/>
      <c r="G495" s="53"/>
      <c r="H495" s="53"/>
      <c r="I495" s="53"/>
      <c r="J495" s="54"/>
      <c r="K495" s="55"/>
      <c r="L495" s="56"/>
      <c r="M495" s="65"/>
      <c r="N495" s="66"/>
    </row>
    <row r="496" spans="1:14" ht="14.1" customHeight="1">
      <c r="A496" s="67"/>
      <c r="B496" s="64"/>
      <c r="C496" s="53"/>
      <c r="D496" s="53"/>
      <c r="E496" s="53"/>
      <c r="F496" s="53"/>
      <c r="G496" s="53"/>
      <c r="H496" s="53"/>
      <c r="I496" s="53"/>
      <c r="J496" s="54"/>
      <c r="K496" s="55"/>
      <c r="L496" s="56"/>
      <c r="M496" s="65"/>
      <c r="N496" s="66"/>
    </row>
    <row r="497" spans="1:14" ht="14.1" customHeight="1">
      <c r="A497" s="67"/>
      <c r="B497" s="64"/>
      <c r="C497" s="53"/>
      <c r="D497" s="53"/>
      <c r="E497" s="53"/>
      <c r="F497" s="53"/>
      <c r="G497" s="53"/>
      <c r="H497" s="53"/>
      <c r="I497" s="53"/>
      <c r="J497" s="54"/>
      <c r="K497" s="55"/>
      <c r="L497" s="56"/>
      <c r="M497" s="65"/>
      <c r="N497" s="66"/>
    </row>
    <row r="498" spans="1:14" ht="14.1" customHeight="1">
      <c r="A498" s="67"/>
      <c r="B498" s="64" t="s">
        <v>183</v>
      </c>
      <c r="C498" s="53"/>
      <c r="D498" s="53"/>
      <c r="E498" s="53"/>
      <c r="F498" s="53"/>
      <c r="G498" s="53"/>
      <c r="H498" s="53"/>
      <c r="I498" s="53"/>
      <c r="J498" s="54"/>
      <c r="K498" s="55" t="s">
        <v>7</v>
      </c>
      <c r="L498" s="56"/>
      <c r="M498" s="65"/>
      <c r="N498" s="66">
        <f>+M498*L498</f>
        <v>0</v>
      </c>
    </row>
    <row r="499" spans="1:14" ht="14.1" customHeight="1">
      <c r="A499" s="67"/>
      <c r="B499" s="64"/>
      <c r="C499" s="53"/>
      <c r="D499" s="53"/>
      <c r="E499" s="53"/>
      <c r="F499" s="53"/>
      <c r="G499" s="53"/>
      <c r="H499" s="53"/>
      <c r="I499" s="53"/>
      <c r="J499" s="54"/>
      <c r="K499" s="55"/>
      <c r="L499" s="56"/>
      <c r="M499" s="65"/>
      <c r="N499" s="66"/>
    </row>
    <row r="500" spans="1:14" ht="14.1" customHeight="1">
      <c r="A500" s="67"/>
      <c r="B500" s="64"/>
      <c r="C500" s="53"/>
      <c r="D500" s="53"/>
      <c r="E500" s="53"/>
      <c r="F500" s="53"/>
      <c r="G500" s="53"/>
      <c r="H500" s="53"/>
      <c r="I500" s="53"/>
      <c r="J500" s="54"/>
      <c r="K500" s="55"/>
      <c r="L500" s="56"/>
      <c r="M500" s="65"/>
      <c r="N500" s="66"/>
    </row>
    <row r="501" spans="1:14" ht="14.1" customHeight="1">
      <c r="A501" s="67" t="s">
        <v>184</v>
      </c>
      <c r="B501" s="64" t="s">
        <v>185</v>
      </c>
      <c r="C501" s="53"/>
      <c r="D501" s="53"/>
      <c r="E501" s="53"/>
      <c r="F501" s="53"/>
      <c r="G501" s="53"/>
      <c r="H501" s="53"/>
      <c r="I501" s="53"/>
      <c r="J501" s="54"/>
      <c r="K501" s="55"/>
      <c r="L501" s="56"/>
      <c r="M501" s="60"/>
      <c r="N501" s="61"/>
    </row>
    <row r="502" spans="1:14" ht="14.1" customHeight="1">
      <c r="A502" s="67"/>
      <c r="B502" s="64"/>
      <c r="C502" s="53"/>
      <c r="D502" s="53"/>
      <c r="E502" s="53"/>
      <c r="F502" s="53"/>
      <c r="G502" s="53"/>
      <c r="H502" s="53"/>
      <c r="I502" s="53"/>
      <c r="J502" s="54"/>
      <c r="K502" s="55"/>
      <c r="L502" s="56"/>
      <c r="M502" s="60"/>
      <c r="N502" s="61"/>
    </row>
    <row r="503" spans="1:14" ht="14.1" customHeight="1">
      <c r="A503" s="67"/>
      <c r="B503" s="64" t="s">
        <v>186</v>
      </c>
      <c r="C503" s="53"/>
      <c r="D503" s="53"/>
      <c r="E503" s="53"/>
      <c r="F503" s="53"/>
      <c r="G503" s="53"/>
      <c r="H503" s="53"/>
      <c r="I503" s="53"/>
      <c r="J503" s="54"/>
      <c r="K503" s="55" t="s">
        <v>36</v>
      </c>
      <c r="L503" s="56"/>
      <c r="M503" s="65"/>
      <c r="N503" s="66">
        <f>+M503*L503</f>
        <v>0</v>
      </c>
    </row>
    <row r="504" spans="1:14" ht="14.1" customHeight="1">
      <c r="A504" s="67"/>
      <c r="B504" s="64" t="s">
        <v>178</v>
      </c>
      <c r="C504" s="53"/>
      <c r="D504" s="53"/>
      <c r="E504" s="53"/>
      <c r="F504" s="53"/>
      <c r="G504" s="53"/>
      <c r="H504" s="53"/>
      <c r="I504" s="53"/>
      <c r="J504" s="54"/>
      <c r="K504" s="55"/>
      <c r="L504" s="56"/>
      <c r="M504" s="65"/>
      <c r="N504" s="66"/>
    </row>
    <row r="505" spans="1:14" ht="14.1" customHeight="1">
      <c r="A505" s="67"/>
      <c r="B505" s="64" t="s">
        <v>68</v>
      </c>
      <c r="C505" s="53"/>
      <c r="D505" s="53"/>
      <c r="E505" s="53"/>
      <c r="F505" s="53"/>
      <c r="G505" s="53"/>
      <c r="H505" s="53"/>
      <c r="I505" s="53"/>
      <c r="J505" s="54"/>
      <c r="K505" s="55"/>
      <c r="L505" s="56"/>
      <c r="M505" s="65"/>
      <c r="N505" s="66"/>
    </row>
    <row r="506" spans="1:14" ht="14.1" customHeight="1">
      <c r="A506" s="67"/>
      <c r="B506" s="64" t="s">
        <v>68</v>
      </c>
      <c r="C506" s="53"/>
      <c r="D506" s="53"/>
      <c r="E506" s="53"/>
      <c r="F506" s="53"/>
      <c r="G506" s="53"/>
      <c r="H506" s="53"/>
      <c r="I506" s="53"/>
      <c r="J506" s="54"/>
      <c r="K506" s="55"/>
      <c r="L506" s="56"/>
      <c r="M506" s="65"/>
      <c r="N506" s="66"/>
    </row>
    <row r="507" spans="1:14" ht="14.1" customHeight="1">
      <c r="A507" s="67"/>
      <c r="B507" s="64" t="s">
        <v>68</v>
      </c>
      <c r="C507" s="53"/>
      <c r="D507" s="53"/>
      <c r="E507" s="53"/>
      <c r="F507" s="53"/>
      <c r="G507" s="53"/>
      <c r="H507" s="53"/>
      <c r="I507" s="53"/>
      <c r="J507" s="54"/>
      <c r="K507" s="55"/>
      <c r="L507" s="56"/>
      <c r="M507" s="65"/>
      <c r="N507" s="66"/>
    </row>
    <row r="508" spans="1:14" ht="14.1" customHeight="1">
      <c r="A508" s="67"/>
      <c r="B508" s="64"/>
      <c r="C508" s="53"/>
      <c r="D508" s="53"/>
      <c r="E508" s="53"/>
      <c r="F508" s="53"/>
      <c r="G508" s="53"/>
      <c r="H508" s="53"/>
      <c r="I508" s="53"/>
      <c r="J508" s="54"/>
      <c r="K508" s="55"/>
      <c r="L508" s="56"/>
      <c r="M508" s="65"/>
      <c r="N508" s="66"/>
    </row>
    <row r="509" spans="1:14" ht="14.1" customHeight="1">
      <c r="A509" s="67"/>
      <c r="B509" s="64"/>
      <c r="C509" s="53"/>
      <c r="D509" s="53"/>
      <c r="E509" s="53"/>
      <c r="F509" s="53"/>
      <c r="G509" s="53"/>
      <c r="H509" s="53"/>
      <c r="I509" s="53"/>
      <c r="J509" s="54"/>
      <c r="K509" s="55"/>
      <c r="L509" s="56"/>
      <c r="M509" s="65"/>
      <c r="N509" s="66"/>
    </row>
    <row r="510" spans="1:14" ht="14.1" customHeight="1">
      <c r="A510" s="67" t="s">
        <v>187</v>
      </c>
      <c r="B510" s="64" t="s">
        <v>188</v>
      </c>
      <c r="C510" s="53"/>
      <c r="D510" s="53"/>
      <c r="E510" s="53"/>
      <c r="F510" s="53"/>
      <c r="G510" s="53"/>
      <c r="H510" s="53"/>
      <c r="I510" s="53"/>
      <c r="J510" s="54"/>
      <c r="K510" s="55"/>
      <c r="L510" s="56"/>
      <c r="M510" s="65"/>
      <c r="N510" s="66"/>
    </row>
    <row r="511" spans="1:14" ht="14.1" customHeight="1">
      <c r="A511" s="67"/>
      <c r="B511" s="64" t="s">
        <v>189</v>
      </c>
      <c r="C511" s="53"/>
      <c r="D511" s="53"/>
      <c r="E511" s="53"/>
      <c r="F511" s="53"/>
      <c r="G511" s="53"/>
      <c r="H511" s="53"/>
      <c r="I511" s="53"/>
      <c r="J511" s="54"/>
      <c r="K511" s="55"/>
      <c r="L511" s="56"/>
      <c r="M511" s="65"/>
      <c r="N511" s="66"/>
    </row>
    <row r="512" spans="1:14" ht="14.1" customHeight="1">
      <c r="A512" s="67"/>
      <c r="B512" s="64"/>
      <c r="C512" s="53"/>
      <c r="D512" s="53"/>
      <c r="E512" s="53"/>
      <c r="F512" s="53"/>
      <c r="G512" s="53"/>
      <c r="H512" s="53"/>
      <c r="I512" s="53"/>
      <c r="J512" s="54"/>
      <c r="K512" s="55"/>
      <c r="L512" s="56"/>
      <c r="M512" s="65"/>
      <c r="N512" s="66"/>
    </row>
    <row r="513" spans="1:24" ht="14.1" customHeight="1">
      <c r="A513" s="67"/>
      <c r="B513" s="64"/>
      <c r="C513" s="53"/>
      <c r="D513" s="53"/>
      <c r="E513" s="53"/>
      <c r="F513" s="53"/>
      <c r="G513" s="53"/>
      <c r="H513" s="53"/>
      <c r="I513" s="53"/>
      <c r="J513" s="54"/>
      <c r="K513" s="55"/>
      <c r="L513" s="56"/>
      <c r="M513" s="65"/>
      <c r="N513" s="66"/>
    </row>
    <row r="514" spans="1:24" ht="14.1" customHeight="1">
      <c r="A514" s="58" t="s">
        <v>190</v>
      </c>
      <c r="B514" s="52" t="s">
        <v>191</v>
      </c>
      <c r="C514" s="53"/>
      <c r="D514" s="53"/>
      <c r="E514" s="53"/>
      <c r="F514" s="53"/>
      <c r="G514" s="53"/>
      <c r="H514" s="53"/>
      <c r="I514" s="53"/>
      <c r="J514" s="54"/>
      <c r="K514" s="55"/>
      <c r="L514" s="56"/>
      <c r="M514" s="60"/>
      <c r="N514" s="61"/>
    </row>
    <row r="515" spans="1:24" ht="14.1" customHeight="1">
      <c r="A515" s="58"/>
      <c r="B515" s="64" t="s">
        <v>192</v>
      </c>
      <c r="C515" s="53"/>
      <c r="D515" s="53"/>
      <c r="E515" s="53"/>
      <c r="F515" s="53"/>
      <c r="G515" s="53"/>
      <c r="H515" s="53"/>
      <c r="I515" s="53"/>
      <c r="J515" s="54"/>
      <c r="K515" s="55" t="s">
        <v>21</v>
      </c>
      <c r="L515" s="56"/>
      <c r="M515" s="65"/>
      <c r="N515" s="66">
        <f>+M515*L515</f>
        <v>0</v>
      </c>
    </row>
    <row r="516" spans="1:24" ht="14.1" customHeight="1">
      <c r="A516" s="58"/>
      <c r="B516" s="64" t="s">
        <v>193</v>
      </c>
      <c r="C516" s="53"/>
      <c r="D516" s="53"/>
      <c r="E516" s="53"/>
      <c r="F516" s="53"/>
      <c r="G516" s="53"/>
      <c r="H516" s="53"/>
      <c r="I516" s="53"/>
      <c r="J516" s="54"/>
      <c r="K516" s="55"/>
      <c r="L516" s="56"/>
      <c r="M516" s="65"/>
      <c r="N516" s="66"/>
    </row>
    <row r="517" spans="1:24" ht="14.1" customHeight="1">
      <c r="A517" s="58"/>
      <c r="B517" s="64"/>
      <c r="C517" s="53"/>
      <c r="D517" s="53"/>
      <c r="E517" s="53"/>
      <c r="F517" s="53"/>
      <c r="G517" s="53"/>
      <c r="H517" s="53"/>
      <c r="I517" s="53"/>
      <c r="J517" s="54"/>
      <c r="K517" s="55"/>
      <c r="L517" s="56"/>
      <c r="M517" s="65"/>
      <c r="N517" s="66"/>
    </row>
    <row r="518" spans="1:24" ht="14.1" customHeight="1">
      <c r="A518" s="58"/>
      <c r="B518" s="64"/>
      <c r="C518" s="53"/>
      <c r="D518" s="53"/>
      <c r="E518" s="53"/>
      <c r="F518" s="53"/>
      <c r="G518" s="53"/>
      <c r="H518" s="53"/>
      <c r="I518" s="53"/>
      <c r="J518" s="54"/>
      <c r="K518" s="55"/>
      <c r="L518" s="56"/>
      <c r="M518" s="60"/>
      <c r="N518" s="61"/>
    </row>
    <row r="519" spans="1:24" ht="14.1" customHeight="1">
      <c r="A519" s="69"/>
      <c r="B519" s="70" t="str">
        <f>CONCATENATE("TOTAL  "&amp;B218)</f>
        <v>TOTAL  DESCRIPTION DES OUVRAGES DE PLOMBERIE</v>
      </c>
      <c r="C519" s="71"/>
      <c r="D519" s="71"/>
      <c r="E519" s="71"/>
      <c r="F519" s="71"/>
      <c r="G519" s="71"/>
      <c r="H519" s="71"/>
      <c r="I519" s="71"/>
      <c r="J519" s="72"/>
      <c r="K519" s="73"/>
      <c r="L519" s="74"/>
      <c r="M519" s="75"/>
      <c r="N519" s="97">
        <f>SUM(N218:N518)</f>
        <v>0</v>
      </c>
    </row>
    <row r="520" spans="1:24" ht="14.1" customHeight="1">
      <c r="A520" s="77"/>
      <c r="B520" s="52"/>
      <c r="C520" s="53"/>
      <c r="D520" s="53"/>
      <c r="E520" s="53"/>
      <c r="F520" s="53"/>
      <c r="G520" s="53"/>
      <c r="H520" s="53"/>
      <c r="I520" s="53"/>
      <c r="J520" s="78" t="s">
        <v>47</v>
      </c>
      <c r="K520" s="79"/>
      <c r="L520" s="62"/>
      <c r="M520" s="62"/>
      <c r="N520" s="80">
        <f>+N519</f>
        <v>0</v>
      </c>
    </row>
    <row r="521" spans="1:24" ht="14.1" customHeight="1">
      <c r="A521" s="77"/>
      <c r="B521" s="52"/>
      <c r="C521" s="53"/>
      <c r="D521" s="53"/>
      <c r="E521" s="53"/>
      <c r="F521" s="53"/>
      <c r="G521" s="53"/>
      <c r="H521" s="53"/>
      <c r="I521" s="53"/>
      <c r="J521" s="78" t="s">
        <v>48</v>
      </c>
      <c r="K521" s="79"/>
      <c r="L521" s="62"/>
      <c r="M521" s="62"/>
      <c r="N521" s="80">
        <f>N520*20%</f>
        <v>0</v>
      </c>
    </row>
    <row r="522" spans="1:24" ht="14.1" customHeight="1">
      <c r="A522" s="77"/>
      <c r="B522" s="52"/>
      <c r="C522" s="53"/>
      <c r="D522" s="53"/>
      <c r="E522" s="53"/>
      <c r="F522" s="53"/>
      <c r="G522" s="53"/>
      <c r="H522" s="53"/>
      <c r="I522" s="53"/>
      <c r="J522" s="78" t="s">
        <v>49</v>
      </c>
      <c r="K522" s="79"/>
      <c r="L522" s="62"/>
      <c r="M522" s="62"/>
      <c r="N522" s="80">
        <f>SUM(N520:N521)</f>
        <v>0</v>
      </c>
    </row>
    <row r="523" spans="1:24" ht="14.1" customHeight="1">
      <c r="A523" s="81"/>
      <c r="B523" s="82"/>
      <c r="C523" s="83"/>
      <c r="D523" s="84"/>
      <c r="E523" s="84"/>
      <c r="F523" s="84"/>
      <c r="G523" s="84"/>
      <c r="H523" s="84"/>
      <c r="I523" s="84"/>
      <c r="J523" s="85"/>
      <c r="K523" s="86"/>
      <c r="L523" s="87"/>
      <c r="M523" s="88"/>
      <c r="N523" s="89"/>
    </row>
    <row r="524" spans="1:24" ht="14.1" customHeight="1">
      <c r="A524" s="69"/>
      <c r="B524" s="90"/>
      <c r="C524" s="71"/>
      <c r="D524" s="71"/>
      <c r="E524" s="71"/>
      <c r="F524" s="71"/>
      <c r="G524" s="71"/>
      <c r="H524" s="71"/>
      <c r="I524" s="71"/>
      <c r="J524" s="72"/>
      <c r="K524" s="73"/>
      <c r="L524" s="74"/>
      <c r="M524" s="91"/>
      <c r="N524" s="92"/>
    </row>
    <row r="525" spans="1:24" s="106" customFormat="1" ht="19.5" customHeight="1">
      <c r="A525" s="98"/>
      <c r="B525" s="99" t="str">
        <f>CONCATENATE("TOTAL  "&amp;C14)</f>
        <v>TOTAL  LOT CHAUFFAGE - VENTILATION - PLOMBERIE</v>
      </c>
      <c r="C525" s="100"/>
      <c r="D525" s="100"/>
      <c r="E525" s="100"/>
      <c r="F525" s="100"/>
      <c r="G525" s="100"/>
      <c r="H525" s="100"/>
      <c r="I525" s="100"/>
      <c r="J525" s="101"/>
      <c r="K525" s="102"/>
      <c r="L525" s="103"/>
      <c r="M525" s="104"/>
      <c r="N525" s="105">
        <f>+N519+N211+N75</f>
        <v>0</v>
      </c>
      <c r="S525" s="107"/>
      <c r="T525" s="107"/>
      <c r="U525" s="107"/>
      <c r="V525" s="107"/>
      <c r="W525" s="107"/>
      <c r="X525" s="107"/>
    </row>
    <row r="526" spans="1:24" ht="14.1" customHeight="1">
      <c r="A526" s="58"/>
      <c r="B526" s="52"/>
      <c r="C526" s="53"/>
      <c r="D526" s="53"/>
      <c r="E526" s="53"/>
      <c r="F526" s="53"/>
      <c r="G526" s="53"/>
      <c r="H526" s="53"/>
      <c r="I526" s="53"/>
      <c r="J526" s="108" t="s">
        <v>47</v>
      </c>
      <c r="K526" s="55"/>
      <c r="L526" s="60"/>
      <c r="M526" s="60"/>
      <c r="N526" s="109">
        <f>N525</f>
        <v>0</v>
      </c>
    </row>
    <row r="527" spans="1:24" ht="14.1" customHeight="1">
      <c r="A527" s="58"/>
      <c r="B527" s="52"/>
      <c r="C527" s="53"/>
      <c r="D527" s="53"/>
      <c r="E527" s="53"/>
      <c r="F527" s="53"/>
      <c r="G527" s="53"/>
      <c r="H527" s="53"/>
      <c r="I527" s="53"/>
      <c r="J527" s="108" t="s">
        <v>48</v>
      </c>
      <c r="K527" s="55"/>
      <c r="L527" s="60"/>
      <c r="M527" s="60"/>
      <c r="N527" s="109">
        <f>N526*20%</f>
        <v>0</v>
      </c>
    </row>
    <row r="528" spans="1:24" ht="14.1" customHeight="1">
      <c r="A528" s="58"/>
      <c r="B528" s="52"/>
      <c r="C528" s="53"/>
      <c r="D528" s="53"/>
      <c r="E528" s="53"/>
      <c r="F528" s="53"/>
      <c r="G528" s="53"/>
      <c r="H528" s="53"/>
      <c r="I528" s="53"/>
      <c r="J528" s="108" t="s">
        <v>49</v>
      </c>
      <c r="K528" s="55"/>
      <c r="L528" s="60"/>
      <c r="M528" s="60"/>
      <c r="N528" s="109">
        <f>SUM(N526:N527)</f>
        <v>0</v>
      </c>
    </row>
    <row r="529" spans="1:24" ht="14.1" customHeight="1">
      <c r="A529" s="110"/>
      <c r="B529" s="82"/>
      <c r="C529" s="111"/>
      <c r="D529" s="84"/>
      <c r="E529" s="84"/>
      <c r="F529" s="84"/>
      <c r="G529" s="84"/>
      <c r="H529" s="84"/>
      <c r="I529" s="84"/>
      <c r="J529" s="112"/>
      <c r="K529" s="113"/>
      <c r="L529" s="114"/>
      <c r="M529" s="88"/>
      <c r="N529" s="115"/>
    </row>
    <row r="530" spans="1:24" s="106" customFormat="1" ht="19.5" customHeight="1">
      <c r="A530" s="98"/>
      <c r="B530" s="116"/>
      <c r="C530" s="100"/>
      <c r="D530" s="100"/>
      <c r="E530" s="100"/>
      <c r="F530" s="100"/>
      <c r="G530" s="100"/>
      <c r="H530" s="100"/>
      <c r="I530" s="100"/>
      <c r="J530" s="101"/>
      <c r="K530" s="102"/>
      <c r="L530" s="103"/>
      <c r="M530" s="117"/>
      <c r="N530" s="118"/>
      <c r="S530" s="107"/>
      <c r="T530" s="107"/>
      <c r="U530" s="107"/>
      <c r="V530" s="107"/>
      <c r="W530" s="107"/>
      <c r="X530" s="107"/>
    </row>
    <row r="531" spans="1:24" ht="14.1" customHeight="1">
      <c r="A531" s="69"/>
      <c r="B531" s="90"/>
      <c r="C531" s="71"/>
      <c r="D531" s="71"/>
      <c r="E531" s="71"/>
      <c r="F531" s="71"/>
      <c r="G531" s="71"/>
      <c r="H531" s="71"/>
      <c r="I531" s="71"/>
      <c r="J531" s="72"/>
      <c r="K531" s="73"/>
      <c r="L531" s="74"/>
      <c r="M531" s="91"/>
      <c r="N531" s="92"/>
    </row>
    <row r="532" spans="1:24" ht="14.1" customHeight="1">
      <c r="A532" s="58"/>
      <c r="B532" s="52"/>
      <c r="C532" s="53"/>
      <c r="D532" s="53"/>
      <c r="E532" s="53"/>
      <c r="F532" s="53"/>
      <c r="G532" s="53"/>
      <c r="H532" s="53"/>
      <c r="I532" s="53"/>
      <c r="J532" s="54"/>
      <c r="K532" s="55"/>
      <c r="L532" s="56"/>
      <c r="M532" s="60"/>
      <c r="N532" s="61"/>
    </row>
    <row r="533" spans="1:24" ht="14.1" customHeight="1">
      <c r="A533" s="58" t="s">
        <v>194</v>
      </c>
      <c r="B533" s="52" t="s">
        <v>195</v>
      </c>
      <c r="C533" s="53"/>
      <c r="D533" s="53"/>
      <c r="E533" s="53"/>
      <c r="F533" s="53"/>
      <c r="G533" s="53"/>
      <c r="H533" s="53"/>
      <c r="I533" s="53"/>
      <c r="J533" s="54"/>
      <c r="K533" s="55"/>
      <c r="L533" s="56"/>
      <c r="M533" s="60"/>
      <c r="N533" s="61"/>
    </row>
    <row r="534" spans="1:24" ht="14.1" customHeight="1">
      <c r="A534" s="58"/>
      <c r="B534" s="52" t="s">
        <v>196</v>
      </c>
      <c r="C534" s="53"/>
      <c r="D534" s="53"/>
      <c r="E534" s="53"/>
      <c r="F534" s="53"/>
      <c r="G534" s="53"/>
      <c r="H534" s="53"/>
      <c r="I534" s="53"/>
      <c r="J534" s="54"/>
      <c r="K534" s="55" t="s">
        <v>21</v>
      </c>
      <c r="L534" s="56"/>
      <c r="M534" s="65"/>
      <c r="N534" s="65">
        <f t="shared" ref="N534" si="2">+M534*L534</f>
        <v>0</v>
      </c>
    </row>
    <row r="535" spans="1:24" ht="14.1" customHeight="1">
      <c r="A535" s="58"/>
      <c r="B535" s="52"/>
      <c r="C535" s="53"/>
      <c r="D535" s="53"/>
      <c r="E535" s="53"/>
      <c r="F535" s="53"/>
      <c r="G535" s="53"/>
      <c r="H535" s="53"/>
      <c r="I535" s="53"/>
      <c r="J535" s="54"/>
      <c r="K535" s="55"/>
      <c r="L535" s="56"/>
      <c r="M535" s="60"/>
      <c r="N535" s="61"/>
    </row>
    <row r="536" spans="1:24" ht="14.1" customHeight="1">
      <c r="A536" s="58"/>
      <c r="B536" s="52" t="s">
        <v>197</v>
      </c>
      <c r="C536" s="53"/>
      <c r="D536" s="53"/>
      <c r="E536" s="53"/>
      <c r="F536" s="53"/>
      <c r="G536" s="53"/>
      <c r="H536" s="53"/>
      <c r="I536" s="53"/>
      <c r="J536" s="54"/>
      <c r="K536" s="55"/>
      <c r="L536" s="56"/>
      <c r="M536" s="60"/>
      <c r="N536" s="61"/>
    </row>
    <row r="537" spans="1:24" ht="14.1" customHeight="1">
      <c r="A537" s="58"/>
      <c r="B537" s="64" t="s">
        <v>198</v>
      </c>
      <c r="C537" s="53"/>
      <c r="D537" s="53"/>
      <c r="E537" s="53"/>
      <c r="F537" s="53"/>
      <c r="G537" s="53"/>
      <c r="H537" s="53"/>
      <c r="I537" s="53"/>
      <c r="J537" s="54"/>
      <c r="K537" s="55"/>
      <c r="L537" s="56"/>
      <c r="M537" s="60"/>
      <c r="N537" s="61"/>
    </row>
    <row r="538" spans="1:24" ht="14.1" customHeight="1">
      <c r="A538" s="58"/>
      <c r="B538" s="64" t="s">
        <v>199</v>
      </c>
      <c r="C538" s="53"/>
      <c r="D538" s="53"/>
      <c r="E538" s="53"/>
      <c r="F538" s="53"/>
      <c r="G538" s="53"/>
      <c r="H538" s="53"/>
      <c r="I538" s="53"/>
      <c r="J538" s="54"/>
      <c r="K538" s="55"/>
      <c r="L538" s="56"/>
      <c r="M538" s="60"/>
      <c r="N538" s="61"/>
    </row>
    <row r="539" spans="1:24" ht="14.1" customHeight="1">
      <c r="A539" s="58"/>
      <c r="B539" s="64" t="s">
        <v>68</v>
      </c>
      <c r="C539" s="53"/>
      <c r="D539" s="53"/>
      <c r="E539" s="53"/>
      <c r="F539" s="53"/>
      <c r="G539" s="53"/>
      <c r="H539" s="53"/>
      <c r="I539" s="53"/>
      <c r="J539" s="54"/>
      <c r="K539" s="55" t="s">
        <v>7</v>
      </c>
      <c r="L539" s="56"/>
      <c r="M539" s="65"/>
      <c r="N539" s="65">
        <f t="shared" ref="N539" si="3">+M539*L539</f>
        <v>0</v>
      </c>
    </row>
    <row r="540" spans="1:24" ht="14.1" customHeight="1">
      <c r="A540" s="58"/>
      <c r="B540" s="64"/>
      <c r="C540" s="53"/>
      <c r="D540" s="53"/>
      <c r="E540" s="53"/>
      <c r="F540" s="53"/>
      <c r="G540" s="53"/>
      <c r="H540" s="53"/>
      <c r="I540" s="53"/>
      <c r="J540" s="54"/>
      <c r="K540" s="55"/>
      <c r="L540" s="56"/>
      <c r="M540" s="60"/>
      <c r="N540" s="61"/>
    </row>
    <row r="541" spans="1:24" ht="14.1" customHeight="1">
      <c r="A541" s="58"/>
      <c r="B541" s="64" t="s">
        <v>200</v>
      </c>
      <c r="C541" s="53"/>
      <c r="D541" s="53"/>
      <c r="E541" s="53"/>
      <c r="F541" s="53"/>
      <c r="G541" s="53"/>
      <c r="H541" s="53"/>
      <c r="I541" s="53"/>
      <c r="J541" s="54"/>
      <c r="K541" s="55"/>
      <c r="L541" s="56"/>
      <c r="M541" s="60"/>
      <c r="N541" s="61"/>
    </row>
    <row r="542" spans="1:24" ht="14.1" customHeight="1">
      <c r="A542" s="58"/>
      <c r="B542" s="64" t="s">
        <v>68</v>
      </c>
      <c r="C542" s="53"/>
      <c r="D542" s="53"/>
      <c r="E542" s="53"/>
      <c r="F542" s="53"/>
      <c r="G542" s="53"/>
      <c r="H542" s="53"/>
      <c r="I542" s="53"/>
      <c r="J542" s="54"/>
      <c r="K542" s="55" t="s">
        <v>7</v>
      </c>
      <c r="L542" s="56"/>
      <c r="M542" s="65"/>
      <c r="N542" s="65">
        <f t="shared" ref="N542" si="4">+M542*L542</f>
        <v>0</v>
      </c>
    </row>
    <row r="543" spans="1:24" ht="14.1" customHeight="1">
      <c r="A543" s="58"/>
      <c r="B543" s="64"/>
      <c r="C543" s="53"/>
      <c r="D543" s="53"/>
      <c r="E543" s="53"/>
      <c r="F543" s="53"/>
      <c r="G543" s="53"/>
      <c r="H543" s="53"/>
      <c r="I543" s="53"/>
      <c r="J543" s="54"/>
      <c r="K543" s="55"/>
      <c r="L543" s="56"/>
      <c r="M543" s="60"/>
      <c r="N543" s="61"/>
    </row>
    <row r="544" spans="1:24" ht="14.1" customHeight="1">
      <c r="A544" s="58"/>
      <c r="B544" s="64" t="s">
        <v>201</v>
      </c>
      <c r="C544" s="53"/>
      <c r="D544" s="53"/>
      <c r="E544" s="53"/>
      <c r="F544" s="53"/>
      <c r="G544" s="53"/>
      <c r="H544" s="53"/>
      <c r="I544" s="53"/>
      <c r="J544" s="54"/>
      <c r="K544" s="55"/>
      <c r="L544" s="56"/>
      <c r="M544" s="60"/>
      <c r="N544" s="61"/>
    </row>
    <row r="545" spans="1:14" ht="14.1" customHeight="1">
      <c r="A545" s="58"/>
      <c r="B545" s="64" t="s">
        <v>68</v>
      </c>
      <c r="C545" s="53"/>
      <c r="D545" s="53"/>
      <c r="E545" s="53"/>
      <c r="F545" s="53"/>
      <c r="G545" s="53"/>
      <c r="H545" s="53"/>
      <c r="I545" s="53"/>
      <c r="J545" s="54"/>
      <c r="K545" s="55" t="s">
        <v>7</v>
      </c>
      <c r="L545" s="56"/>
      <c r="M545" s="65"/>
      <c r="N545" s="65">
        <f t="shared" ref="N545" si="5">+M545*L545</f>
        <v>0</v>
      </c>
    </row>
    <row r="546" spans="1:14" ht="14.1" customHeight="1">
      <c r="A546" s="58"/>
      <c r="B546" s="64"/>
      <c r="C546" s="53"/>
      <c r="D546" s="53"/>
      <c r="E546" s="53"/>
      <c r="F546" s="53"/>
      <c r="G546" s="53"/>
      <c r="H546" s="53"/>
      <c r="I546" s="53"/>
      <c r="J546" s="54"/>
      <c r="K546" s="55"/>
      <c r="L546" s="56"/>
      <c r="M546" s="60"/>
      <c r="N546" s="61"/>
    </row>
    <row r="547" spans="1:14" ht="14.1" customHeight="1">
      <c r="A547" s="58"/>
      <c r="B547" s="64" t="s">
        <v>252</v>
      </c>
      <c r="C547" s="53"/>
      <c r="D547" s="53"/>
      <c r="E547" s="53"/>
      <c r="F547" s="53"/>
      <c r="G547" s="53"/>
      <c r="H547" s="53"/>
      <c r="I547" s="53"/>
      <c r="J547" s="54"/>
      <c r="K547" s="55" t="s">
        <v>21</v>
      </c>
      <c r="L547" s="56"/>
      <c r="M547" s="65"/>
      <c r="N547" s="65">
        <f t="shared" ref="N547" si="6">+M547*L547</f>
        <v>0</v>
      </c>
    </row>
    <row r="548" spans="1:14" ht="14.1" customHeight="1">
      <c r="A548" s="58"/>
      <c r="B548" s="64" t="s">
        <v>202</v>
      </c>
      <c r="C548" s="53"/>
      <c r="D548" s="53"/>
      <c r="E548" s="53"/>
      <c r="F548" s="53"/>
      <c r="G548" s="53"/>
      <c r="H548" s="53"/>
      <c r="I548" s="53"/>
      <c r="J548" s="54"/>
      <c r="K548" s="55"/>
      <c r="L548" s="56"/>
      <c r="M548" s="60"/>
      <c r="N548" s="61"/>
    </row>
    <row r="549" spans="1:14" ht="14.1" customHeight="1">
      <c r="A549" s="58"/>
      <c r="B549" s="64" t="s">
        <v>203</v>
      </c>
      <c r="C549" s="53"/>
      <c r="D549" s="53"/>
      <c r="E549" s="53"/>
      <c r="F549" s="53"/>
      <c r="G549" s="53"/>
      <c r="H549" s="53"/>
      <c r="I549" s="53"/>
      <c r="J549" s="54"/>
      <c r="K549" s="55"/>
      <c r="L549" s="56"/>
      <c r="M549" s="60"/>
      <c r="N549" s="61"/>
    </row>
    <row r="550" spans="1:14" ht="14.1" customHeight="1">
      <c r="A550" s="58"/>
      <c r="B550" s="64" t="s">
        <v>30</v>
      </c>
      <c r="C550" s="53"/>
      <c r="D550" s="53"/>
      <c r="E550" s="53"/>
      <c r="F550" s="53"/>
      <c r="G550" s="53"/>
      <c r="H550" s="53"/>
      <c r="I550" s="53"/>
      <c r="J550" s="54"/>
      <c r="K550" s="55"/>
      <c r="L550" s="56"/>
      <c r="M550" s="60"/>
      <c r="N550" s="61"/>
    </row>
    <row r="551" spans="1:14" ht="14.1" customHeight="1">
      <c r="A551" s="58"/>
      <c r="B551" s="64" t="s">
        <v>31</v>
      </c>
      <c r="C551" s="53"/>
      <c r="D551" s="53"/>
      <c r="E551" s="53"/>
      <c r="F551" s="53"/>
      <c r="G551" s="53"/>
      <c r="H551" s="53"/>
      <c r="I551" s="53"/>
      <c r="J551" s="54"/>
      <c r="K551" s="55"/>
      <c r="L551" s="56"/>
      <c r="M551" s="60"/>
      <c r="N551" s="61"/>
    </row>
    <row r="552" spans="1:14" ht="14.1" customHeight="1">
      <c r="A552" s="58"/>
      <c r="B552" s="64"/>
      <c r="C552" s="53"/>
      <c r="D552" s="53"/>
      <c r="E552" s="53"/>
      <c r="F552" s="53"/>
      <c r="G552" s="53"/>
      <c r="H552" s="53"/>
      <c r="I552" s="53"/>
      <c r="J552" s="54"/>
      <c r="K552" s="55"/>
      <c r="L552" s="56"/>
      <c r="M552" s="60"/>
      <c r="N552" s="61"/>
    </row>
    <row r="553" spans="1:14" ht="14.1" customHeight="1">
      <c r="A553" s="58"/>
      <c r="B553" s="64" t="s">
        <v>204</v>
      </c>
      <c r="C553" s="53"/>
      <c r="D553" s="53"/>
      <c r="E553" s="53"/>
      <c r="F553" s="53"/>
      <c r="G553" s="53"/>
      <c r="H553" s="53"/>
      <c r="I553" s="53"/>
      <c r="J553" s="54"/>
      <c r="K553" s="55" t="s">
        <v>7</v>
      </c>
      <c r="L553" s="56"/>
      <c r="M553" s="65"/>
      <c r="N553" s="65">
        <f t="shared" ref="N553:N554" si="7">+M553*L553</f>
        <v>0</v>
      </c>
    </row>
    <row r="554" spans="1:14" ht="14.1" customHeight="1">
      <c r="A554" s="58"/>
      <c r="B554" s="64" t="s">
        <v>205</v>
      </c>
      <c r="C554" s="53"/>
      <c r="D554" s="53"/>
      <c r="E554" s="53"/>
      <c r="F554" s="53"/>
      <c r="G554" s="53"/>
      <c r="H554" s="53"/>
      <c r="I554" s="53"/>
      <c r="J554" s="54"/>
      <c r="K554" s="55" t="s">
        <v>7</v>
      </c>
      <c r="L554" s="56"/>
      <c r="M554" s="65"/>
      <c r="N554" s="65">
        <f t="shared" si="7"/>
        <v>0</v>
      </c>
    </row>
    <row r="555" spans="1:14" ht="14.1" customHeight="1">
      <c r="A555" s="58"/>
      <c r="B555" s="64"/>
      <c r="C555" s="53"/>
      <c r="D555" s="53"/>
      <c r="E555" s="53"/>
      <c r="F555" s="53"/>
      <c r="G555" s="53"/>
      <c r="H555" s="53"/>
      <c r="I555" s="53"/>
      <c r="J555" s="54"/>
      <c r="K555" s="55"/>
      <c r="L555" s="56"/>
      <c r="M555" s="60"/>
      <c r="N555" s="61"/>
    </row>
    <row r="556" spans="1:14" ht="14.1" customHeight="1">
      <c r="A556" s="58"/>
      <c r="B556" s="64" t="s">
        <v>206</v>
      </c>
      <c r="C556" s="53"/>
      <c r="D556" s="53"/>
      <c r="E556" s="53"/>
      <c r="F556" s="53"/>
      <c r="G556" s="53"/>
      <c r="H556" s="53"/>
      <c r="I556" s="53"/>
      <c r="J556" s="54"/>
      <c r="K556" s="55" t="s">
        <v>7</v>
      </c>
      <c r="L556" s="56"/>
      <c r="M556" s="65"/>
      <c r="N556" s="65">
        <f t="shared" ref="N556:N557" si="8">+M556*L556</f>
        <v>0</v>
      </c>
    </row>
    <row r="557" spans="1:14" ht="14.1" customHeight="1">
      <c r="A557" s="58"/>
      <c r="B557" s="64" t="s">
        <v>205</v>
      </c>
      <c r="C557" s="53"/>
      <c r="D557" s="53"/>
      <c r="E557" s="53"/>
      <c r="F557" s="53"/>
      <c r="G557" s="53"/>
      <c r="H557" s="53"/>
      <c r="I557" s="53"/>
      <c r="J557" s="54"/>
      <c r="K557" s="55" t="s">
        <v>7</v>
      </c>
      <c r="L557" s="56"/>
      <c r="M557" s="65"/>
      <c r="N557" s="65">
        <f t="shared" si="8"/>
        <v>0</v>
      </c>
    </row>
    <row r="558" spans="1:14" ht="14.1" customHeight="1">
      <c r="A558" s="58"/>
      <c r="B558" s="64"/>
      <c r="C558" s="53"/>
      <c r="D558" s="53"/>
      <c r="E558" s="53"/>
      <c r="F558" s="53"/>
      <c r="G558" s="53"/>
      <c r="H558" s="53"/>
      <c r="I558" s="53"/>
      <c r="J558" s="54"/>
      <c r="K558" s="55"/>
      <c r="L558" s="56"/>
      <c r="M558" s="60"/>
      <c r="N558" s="61"/>
    </row>
    <row r="559" spans="1:14" ht="14.1" customHeight="1">
      <c r="A559" s="58"/>
      <c r="B559" s="64" t="s">
        <v>207</v>
      </c>
      <c r="C559" s="53"/>
      <c r="D559" s="53"/>
      <c r="E559" s="53"/>
      <c r="F559" s="53"/>
      <c r="G559" s="53"/>
      <c r="H559" s="53"/>
      <c r="I559" s="53"/>
      <c r="J559" s="54"/>
      <c r="K559" s="55" t="s">
        <v>21</v>
      </c>
      <c r="L559" s="56"/>
      <c r="M559" s="65"/>
      <c r="N559" s="65">
        <f t="shared" ref="N559" si="9">+M559*L559</f>
        <v>0</v>
      </c>
    </row>
    <row r="560" spans="1:14" ht="14.1" customHeight="1">
      <c r="A560" s="58"/>
      <c r="B560" s="64" t="s">
        <v>30</v>
      </c>
      <c r="C560" s="53"/>
      <c r="D560" s="53"/>
      <c r="E560" s="53"/>
      <c r="F560" s="53"/>
      <c r="G560" s="53"/>
      <c r="H560" s="53"/>
      <c r="I560" s="53"/>
      <c r="J560" s="54"/>
      <c r="K560" s="55"/>
      <c r="L560" s="56"/>
      <c r="M560" s="60"/>
      <c r="N560" s="61"/>
    </row>
    <row r="561" spans="1:14" ht="14.1" customHeight="1">
      <c r="A561" s="58"/>
      <c r="B561" s="64" t="s">
        <v>31</v>
      </c>
      <c r="C561" s="53"/>
      <c r="D561" s="53"/>
      <c r="E561" s="53"/>
      <c r="F561" s="53"/>
      <c r="G561" s="53"/>
      <c r="H561" s="53"/>
      <c r="I561" s="53"/>
      <c r="J561" s="54"/>
      <c r="K561" s="55"/>
      <c r="L561" s="56"/>
      <c r="M561" s="60"/>
      <c r="N561" s="61"/>
    </row>
    <row r="562" spans="1:14" ht="14.1" customHeight="1">
      <c r="A562" s="58"/>
      <c r="B562" s="64"/>
      <c r="C562" s="53"/>
      <c r="D562" s="53"/>
      <c r="E562" s="53"/>
      <c r="F562" s="53"/>
      <c r="G562" s="53"/>
      <c r="H562" s="53"/>
      <c r="I562" s="53"/>
      <c r="J562" s="54"/>
      <c r="K562" s="55"/>
      <c r="L562" s="56"/>
      <c r="M562" s="60"/>
      <c r="N562" s="61"/>
    </row>
    <row r="563" spans="1:14" ht="14.1" customHeight="1">
      <c r="A563" s="58"/>
      <c r="B563" s="64"/>
      <c r="C563" s="53"/>
      <c r="D563" s="53"/>
      <c r="E563" s="53"/>
      <c r="F563" s="53"/>
      <c r="G563" s="53"/>
      <c r="H563" s="53"/>
      <c r="I563" s="53"/>
      <c r="J563" s="54"/>
      <c r="K563" s="55"/>
      <c r="L563" s="56"/>
      <c r="M563" s="60"/>
      <c r="N563" s="61"/>
    </row>
    <row r="564" spans="1:14" ht="14.1" customHeight="1">
      <c r="A564" s="58"/>
      <c r="B564" s="52" t="s">
        <v>208</v>
      </c>
      <c r="C564" s="53"/>
      <c r="D564" s="53"/>
      <c r="E564" s="53"/>
      <c r="F564" s="53"/>
      <c r="G564" s="53"/>
      <c r="H564" s="53"/>
      <c r="I564" s="53"/>
      <c r="J564" s="54"/>
      <c r="K564" s="55"/>
      <c r="L564" s="56"/>
      <c r="M564" s="60"/>
      <c r="N564" s="61"/>
    </row>
    <row r="565" spans="1:14" ht="14.1" customHeight="1">
      <c r="A565" s="58"/>
      <c r="B565" s="64" t="s">
        <v>209</v>
      </c>
      <c r="C565" s="53"/>
      <c r="D565" s="53"/>
      <c r="E565" s="53"/>
      <c r="F565" s="53"/>
      <c r="G565" s="53"/>
      <c r="H565" s="53"/>
      <c r="I565" s="53"/>
      <c r="J565" s="54"/>
      <c r="K565" s="55"/>
      <c r="L565" s="56"/>
      <c r="M565" s="60"/>
      <c r="N565" s="61"/>
    </row>
    <row r="566" spans="1:14" ht="14.1" customHeight="1">
      <c r="A566" s="58"/>
      <c r="B566" s="64" t="s">
        <v>68</v>
      </c>
      <c r="C566" s="53"/>
      <c r="D566" s="53"/>
      <c r="E566" s="53"/>
      <c r="F566" s="53"/>
      <c r="G566" s="53"/>
      <c r="H566" s="53"/>
      <c r="I566" s="53"/>
      <c r="J566" s="54"/>
      <c r="K566" s="55" t="s">
        <v>7</v>
      </c>
      <c r="L566" s="56"/>
      <c r="M566" s="65"/>
      <c r="N566" s="65">
        <f t="shared" ref="N566" si="10">+M566*L566</f>
        <v>0</v>
      </c>
    </row>
    <row r="567" spans="1:14" ht="14.1" customHeight="1">
      <c r="A567" s="58"/>
      <c r="B567" s="64"/>
      <c r="C567" s="53"/>
      <c r="D567" s="53"/>
      <c r="E567" s="53"/>
      <c r="F567" s="53"/>
      <c r="G567" s="53"/>
      <c r="H567" s="53"/>
      <c r="I567" s="53"/>
      <c r="J567" s="54"/>
      <c r="K567" s="55"/>
      <c r="L567" s="56"/>
      <c r="M567" s="60"/>
      <c r="N567" s="61"/>
    </row>
    <row r="568" spans="1:14" ht="14.1" customHeight="1">
      <c r="A568" s="58"/>
      <c r="B568" s="64" t="s">
        <v>200</v>
      </c>
      <c r="C568" s="53"/>
      <c r="D568" s="53"/>
      <c r="E568" s="53"/>
      <c r="F568" s="53"/>
      <c r="G568" s="53"/>
      <c r="H568" s="53"/>
      <c r="I568" s="53"/>
      <c r="J568" s="54"/>
      <c r="K568" s="55"/>
      <c r="L568" s="56"/>
      <c r="M568" s="60"/>
      <c r="N568" s="61"/>
    </row>
    <row r="569" spans="1:14" ht="14.1" customHeight="1">
      <c r="A569" s="58"/>
      <c r="B569" s="64" t="s">
        <v>68</v>
      </c>
      <c r="C569" s="53"/>
      <c r="D569" s="53"/>
      <c r="E569" s="53"/>
      <c r="F569" s="53"/>
      <c r="G569" s="53"/>
      <c r="H569" s="53"/>
      <c r="I569" s="53"/>
      <c r="J569" s="54"/>
      <c r="K569" s="55" t="s">
        <v>7</v>
      </c>
      <c r="L569" s="56"/>
      <c r="M569" s="65"/>
      <c r="N569" s="65">
        <f t="shared" ref="N569" si="11">+M569*L569</f>
        <v>0</v>
      </c>
    </row>
    <row r="570" spans="1:14" ht="14.1" customHeight="1">
      <c r="A570" s="58"/>
      <c r="B570" s="64"/>
      <c r="C570" s="53"/>
      <c r="D570" s="53"/>
      <c r="E570" s="53"/>
      <c r="F570" s="53"/>
      <c r="G570" s="53"/>
      <c r="H570" s="53"/>
      <c r="I570" s="53"/>
      <c r="J570" s="54"/>
      <c r="K570" s="55"/>
      <c r="L570" s="56"/>
      <c r="M570" s="60"/>
      <c r="N570" s="61"/>
    </row>
    <row r="571" spans="1:14" ht="14.1" customHeight="1">
      <c r="A571" s="58"/>
      <c r="B571" s="64" t="s">
        <v>201</v>
      </c>
      <c r="C571" s="53"/>
      <c r="D571" s="53"/>
      <c r="E571" s="53"/>
      <c r="F571" s="53"/>
      <c r="G571" s="53"/>
      <c r="H571" s="53"/>
      <c r="I571" s="53"/>
      <c r="J571" s="54"/>
      <c r="K571" s="55"/>
      <c r="L571" s="56"/>
      <c r="M571" s="60"/>
      <c r="N571" s="61"/>
    </row>
    <row r="572" spans="1:14" ht="14.1" customHeight="1">
      <c r="A572" s="58"/>
      <c r="B572" s="64" t="s">
        <v>68</v>
      </c>
      <c r="C572" s="53"/>
      <c r="D572" s="53"/>
      <c r="E572" s="53"/>
      <c r="F572" s="53"/>
      <c r="G572" s="53"/>
      <c r="H572" s="53"/>
      <c r="I572" s="53"/>
      <c r="J572" s="54"/>
      <c r="K572" s="55" t="s">
        <v>7</v>
      </c>
      <c r="L572" s="56"/>
      <c r="M572" s="65"/>
      <c r="N572" s="65">
        <f t="shared" ref="N572" si="12">+M572*L572</f>
        <v>0</v>
      </c>
    </row>
    <row r="573" spans="1:14" ht="14.1" customHeight="1">
      <c r="A573" s="58"/>
      <c r="B573" s="64"/>
      <c r="C573" s="53"/>
      <c r="D573" s="53"/>
      <c r="E573" s="53"/>
      <c r="F573" s="53"/>
      <c r="G573" s="53"/>
      <c r="H573" s="53"/>
      <c r="I573" s="53"/>
      <c r="J573" s="54"/>
      <c r="K573" s="55"/>
      <c r="L573" s="56"/>
      <c r="M573" s="60"/>
      <c r="N573" s="61"/>
    </row>
    <row r="574" spans="1:14" ht="14.1" customHeight="1">
      <c r="A574" s="58"/>
      <c r="B574" s="64"/>
      <c r="C574" s="53"/>
      <c r="D574" s="53"/>
      <c r="E574" s="53"/>
      <c r="F574" s="53"/>
      <c r="G574" s="53"/>
      <c r="H574" s="53"/>
      <c r="I574" s="53"/>
      <c r="J574" s="54"/>
      <c r="K574" s="55"/>
      <c r="L574" s="56"/>
      <c r="M574" s="60"/>
      <c r="N574" s="61"/>
    </row>
    <row r="575" spans="1:14" ht="14.1" customHeight="1">
      <c r="A575" s="58"/>
      <c r="B575" s="52" t="s">
        <v>210</v>
      </c>
      <c r="C575" s="53"/>
      <c r="D575" s="53"/>
      <c r="E575" s="53"/>
      <c r="F575" s="53"/>
      <c r="G575" s="53"/>
      <c r="H575" s="53"/>
      <c r="I575" s="53"/>
      <c r="J575" s="54"/>
      <c r="K575" s="55"/>
      <c r="L575" s="56"/>
      <c r="M575" s="60"/>
      <c r="N575" s="61"/>
    </row>
    <row r="576" spans="1:14" ht="14.1" customHeight="1">
      <c r="A576" s="58"/>
      <c r="B576" s="64" t="s">
        <v>211</v>
      </c>
      <c r="C576" s="53"/>
      <c r="D576" s="53"/>
      <c r="E576" s="53"/>
      <c r="F576" s="53"/>
      <c r="G576" s="53"/>
      <c r="H576" s="53"/>
      <c r="I576" s="53"/>
      <c r="J576" s="54"/>
      <c r="K576" s="55" t="s">
        <v>21</v>
      </c>
      <c r="L576" s="56"/>
      <c r="M576" s="65"/>
      <c r="N576" s="65">
        <f t="shared" ref="N576" si="13">+M576*L576</f>
        <v>0</v>
      </c>
    </row>
    <row r="577" spans="1:14" ht="14.1" customHeight="1">
      <c r="A577" s="58"/>
      <c r="B577" s="64" t="s">
        <v>212</v>
      </c>
      <c r="C577" s="53"/>
      <c r="D577" s="53"/>
      <c r="E577" s="53"/>
      <c r="F577" s="53"/>
      <c r="G577" s="53"/>
      <c r="H577" s="53"/>
      <c r="I577" s="53"/>
      <c r="J577" s="54"/>
      <c r="K577" s="55"/>
      <c r="L577" s="56"/>
      <c r="M577" s="60"/>
      <c r="N577" s="61"/>
    </row>
    <row r="578" spans="1:14" ht="14.1" customHeight="1">
      <c r="A578" s="58"/>
      <c r="B578" s="64" t="s">
        <v>30</v>
      </c>
      <c r="C578" s="53"/>
      <c r="D578" s="53"/>
      <c r="E578" s="53"/>
      <c r="F578" s="53"/>
      <c r="G578" s="53"/>
      <c r="H578" s="53"/>
      <c r="I578" s="53"/>
      <c r="J578" s="54"/>
      <c r="K578" s="55"/>
      <c r="L578" s="56"/>
      <c r="M578" s="60"/>
      <c r="N578" s="61"/>
    </row>
    <row r="579" spans="1:14" ht="14.1" customHeight="1">
      <c r="A579" s="58"/>
      <c r="B579" s="64" t="s">
        <v>31</v>
      </c>
      <c r="C579" s="53"/>
      <c r="D579" s="53"/>
      <c r="E579" s="53"/>
      <c r="F579" s="53"/>
      <c r="G579" s="53"/>
      <c r="H579" s="53"/>
      <c r="I579" s="53"/>
      <c r="J579" s="54"/>
      <c r="K579" s="55"/>
      <c r="L579" s="56"/>
      <c r="M579" s="60"/>
      <c r="N579" s="61"/>
    </row>
    <row r="580" spans="1:14" ht="14.1" customHeight="1">
      <c r="A580" s="58"/>
      <c r="B580" s="64"/>
      <c r="C580" s="53"/>
      <c r="D580" s="53"/>
      <c r="E580" s="53"/>
      <c r="F580" s="53"/>
      <c r="G580" s="53"/>
      <c r="H580" s="53"/>
      <c r="I580" s="53"/>
      <c r="J580" s="54"/>
      <c r="K580" s="55"/>
      <c r="L580" s="56"/>
      <c r="M580" s="60"/>
      <c r="N580" s="61"/>
    </row>
    <row r="581" spans="1:14" ht="14.1" customHeight="1">
      <c r="A581" s="58"/>
      <c r="B581" s="64" t="s">
        <v>213</v>
      </c>
      <c r="C581" s="53"/>
      <c r="D581" s="53"/>
      <c r="E581" s="53"/>
      <c r="F581" s="53"/>
      <c r="G581" s="53"/>
      <c r="H581" s="53"/>
      <c r="I581" s="53"/>
      <c r="J581" s="54"/>
      <c r="K581" s="55" t="s">
        <v>21</v>
      </c>
      <c r="L581" s="56"/>
      <c r="M581" s="65"/>
      <c r="N581" s="65">
        <f t="shared" ref="N581" si="14">+M581*L581</f>
        <v>0</v>
      </c>
    </row>
    <row r="582" spans="1:14" ht="14.1" customHeight="1">
      <c r="A582" s="58"/>
      <c r="B582" s="64" t="s">
        <v>30</v>
      </c>
      <c r="C582" s="53"/>
      <c r="D582" s="53"/>
      <c r="E582" s="53"/>
      <c r="F582" s="53"/>
      <c r="G582" s="53"/>
      <c r="H582" s="53"/>
      <c r="I582" s="53"/>
      <c r="J582" s="54"/>
      <c r="K582" s="55"/>
      <c r="L582" s="56"/>
      <c r="M582" s="60"/>
      <c r="N582" s="61"/>
    </row>
    <row r="583" spans="1:14" ht="14.1" customHeight="1">
      <c r="A583" s="58"/>
      <c r="B583" s="64" t="s">
        <v>31</v>
      </c>
      <c r="C583" s="53"/>
      <c r="D583" s="53"/>
      <c r="E583" s="53"/>
      <c r="F583" s="53"/>
      <c r="G583" s="53"/>
      <c r="H583" s="53"/>
      <c r="I583" s="53"/>
      <c r="J583" s="54"/>
      <c r="K583" s="55"/>
      <c r="L583" s="56"/>
      <c r="M583" s="60"/>
      <c r="N583" s="61"/>
    </row>
    <row r="584" spans="1:14" ht="14.1" customHeight="1">
      <c r="A584" s="58"/>
      <c r="B584" s="64"/>
      <c r="C584" s="53"/>
      <c r="D584" s="53"/>
      <c r="E584" s="53"/>
      <c r="F584" s="53"/>
      <c r="G584" s="53"/>
      <c r="H584" s="53"/>
      <c r="I584" s="53"/>
      <c r="J584" s="54"/>
      <c r="K584" s="55"/>
      <c r="L584" s="56"/>
      <c r="M584" s="60"/>
      <c r="N584" s="61"/>
    </row>
    <row r="585" spans="1:14" ht="14.1" customHeight="1">
      <c r="A585" s="58"/>
      <c r="B585" s="64" t="s">
        <v>214</v>
      </c>
      <c r="C585" s="53"/>
      <c r="D585" s="53"/>
      <c r="E585" s="53"/>
      <c r="F585" s="53"/>
      <c r="G585" s="53"/>
      <c r="H585" s="53"/>
      <c r="I585" s="53"/>
      <c r="J585" s="54"/>
      <c r="K585" s="55"/>
      <c r="L585" s="56"/>
      <c r="M585" s="60"/>
      <c r="N585" s="61"/>
    </row>
    <row r="586" spans="1:14" ht="14.1" customHeight="1">
      <c r="A586" s="58"/>
      <c r="B586" s="64" t="s">
        <v>68</v>
      </c>
      <c r="C586" s="53"/>
      <c r="D586" s="53"/>
      <c r="E586" s="53"/>
      <c r="F586" s="53"/>
      <c r="G586" s="53"/>
      <c r="H586" s="53"/>
      <c r="I586" s="53"/>
      <c r="J586" s="54"/>
      <c r="K586" s="55" t="s">
        <v>36</v>
      </c>
      <c r="L586" s="56"/>
      <c r="M586" s="65"/>
      <c r="N586" s="65">
        <f t="shared" ref="N586:N588" si="15">+M586*L586</f>
        <v>0</v>
      </c>
    </row>
    <row r="587" spans="1:14" ht="14.1" customHeight="1">
      <c r="A587" s="58"/>
      <c r="B587" s="64" t="s">
        <v>68</v>
      </c>
      <c r="C587" s="53"/>
      <c r="D587" s="53"/>
      <c r="E587" s="53"/>
      <c r="F587" s="53"/>
      <c r="G587" s="53"/>
      <c r="H587" s="53"/>
      <c r="I587" s="53"/>
      <c r="J587" s="54"/>
      <c r="K587" s="55" t="s">
        <v>36</v>
      </c>
      <c r="L587" s="56"/>
      <c r="M587" s="65"/>
      <c r="N587" s="65">
        <f t="shared" si="15"/>
        <v>0</v>
      </c>
    </row>
    <row r="588" spans="1:14" ht="14.1" customHeight="1">
      <c r="A588" s="58"/>
      <c r="B588" s="64" t="s">
        <v>68</v>
      </c>
      <c r="C588" s="53"/>
      <c r="D588" s="53"/>
      <c r="E588" s="53"/>
      <c r="F588" s="53"/>
      <c r="G588" s="53"/>
      <c r="H588" s="53"/>
      <c r="I588" s="53"/>
      <c r="J588" s="54"/>
      <c r="K588" s="55" t="s">
        <v>36</v>
      </c>
      <c r="L588" s="56"/>
      <c r="M588" s="65"/>
      <c r="N588" s="65">
        <f t="shared" si="15"/>
        <v>0</v>
      </c>
    </row>
    <row r="589" spans="1:14" ht="14.1" customHeight="1">
      <c r="A589" s="58"/>
      <c r="B589" s="64"/>
      <c r="C589" s="53"/>
      <c r="D589" s="53"/>
      <c r="E589" s="53"/>
      <c r="F589" s="53"/>
      <c r="G589" s="53"/>
      <c r="H589" s="53"/>
      <c r="I589" s="53"/>
      <c r="J589" s="54"/>
      <c r="K589" s="55"/>
      <c r="L589" s="56"/>
      <c r="M589" s="60"/>
      <c r="N589" s="61"/>
    </row>
    <row r="590" spans="1:14" ht="14.1" customHeight="1">
      <c r="A590" s="58"/>
      <c r="B590" s="64" t="s">
        <v>215</v>
      </c>
      <c r="C590" s="53"/>
      <c r="D590" s="53"/>
      <c r="E590" s="53"/>
      <c r="F590" s="53"/>
      <c r="G590" s="53"/>
      <c r="H590" s="53"/>
      <c r="I590" s="53"/>
      <c r="J590" s="54"/>
      <c r="K590" s="55" t="s">
        <v>81</v>
      </c>
      <c r="L590" s="56"/>
      <c r="M590" s="65"/>
      <c r="N590" s="65">
        <f t="shared" ref="N590" si="16">+M590*L590</f>
        <v>0</v>
      </c>
    </row>
    <row r="591" spans="1:14" ht="14.1" customHeight="1">
      <c r="A591" s="58"/>
      <c r="B591" s="64" t="s">
        <v>216</v>
      </c>
      <c r="C591" s="53"/>
      <c r="D591" s="53"/>
      <c r="E591" s="53"/>
      <c r="F591" s="53"/>
      <c r="G591" s="53"/>
      <c r="H591" s="53"/>
      <c r="I591" s="53"/>
      <c r="J591" s="54"/>
      <c r="K591" s="55"/>
      <c r="L591" s="56"/>
      <c r="M591" s="60"/>
      <c r="N591" s="61"/>
    </row>
    <row r="592" spans="1:14" ht="14.1" customHeight="1">
      <c r="A592" s="58"/>
      <c r="B592" s="64"/>
      <c r="C592" s="53"/>
      <c r="D592" s="53"/>
      <c r="E592" s="53"/>
      <c r="F592" s="53"/>
      <c r="G592" s="53"/>
      <c r="H592" s="53"/>
      <c r="I592" s="53"/>
      <c r="J592" s="54"/>
      <c r="K592" s="55"/>
      <c r="L592" s="56"/>
      <c r="M592" s="60"/>
      <c r="N592" s="61"/>
    </row>
    <row r="593" spans="1:14" ht="14.1" customHeight="1">
      <c r="A593" s="58"/>
      <c r="B593" s="64" t="s">
        <v>215</v>
      </c>
      <c r="C593" s="53"/>
      <c r="D593" s="53"/>
      <c r="E593" s="53"/>
      <c r="F593" s="53"/>
      <c r="G593" s="53"/>
      <c r="H593" s="53"/>
      <c r="I593" s="53"/>
      <c r="J593" s="54"/>
      <c r="K593" s="55" t="s">
        <v>81</v>
      </c>
      <c r="L593" s="56"/>
      <c r="M593" s="65"/>
      <c r="N593" s="65">
        <f t="shared" ref="N593" si="17">+M593*L593</f>
        <v>0</v>
      </c>
    </row>
    <row r="594" spans="1:14" ht="14.1" customHeight="1">
      <c r="A594" s="58"/>
      <c r="B594" s="64" t="s">
        <v>217</v>
      </c>
      <c r="C594" s="53"/>
      <c r="D594" s="53"/>
      <c r="E594" s="53"/>
      <c r="F594" s="53"/>
      <c r="G594" s="53"/>
      <c r="H594" s="53"/>
      <c r="I594" s="53"/>
      <c r="J594" s="54"/>
      <c r="K594" s="55"/>
      <c r="L594" s="56"/>
      <c r="M594" s="60"/>
      <c r="N594" s="61"/>
    </row>
    <row r="595" spans="1:14" ht="14.1" customHeight="1">
      <c r="A595" s="58"/>
      <c r="B595" s="64"/>
      <c r="C595" s="53"/>
      <c r="D595" s="53"/>
      <c r="E595" s="53"/>
      <c r="F595" s="53"/>
      <c r="G595" s="53"/>
      <c r="H595" s="53"/>
      <c r="I595" s="53"/>
      <c r="J595" s="54"/>
      <c r="K595" s="55"/>
      <c r="L595" s="56"/>
      <c r="M595" s="60"/>
      <c r="N595" s="61"/>
    </row>
    <row r="596" spans="1:14" ht="14.1" customHeight="1">
      <c r="A596" s="58"/>
      <c r="B596" s="64" t="s">
        <v>218</v>
      </c>
      <c r="C596" s="53"/>
      <c r="D596" s="53"/>
      <c r="E596" s="53"/>
      <c r="F596" s="53"/>
      <c r="G596" s="53"/>
      <c r="H596" s="53"/>
      <c r="I596" s="53"/>
      <c r="J596" s="54"/>
      <c r="K596" s="55" t="s">
        <v>7</v>
      </c>
      <c r="L596" s="56"/>
      <c r="M596" s="65"/>
      <c r="N596" s="65">
        <f t="shared" ref="N596" si="18">+M596*L596</f>
        <v>0</v>
      </c>
    </row>
    <row r="597" spans="1:14" ht="14.1" customHeight="1">
      <c r="A597" s="58"/>
      <c r="B597" s="64"/>
      <c r="C597" s="53"/>
      <c r="D597" s="53"/>
      <c r="E597" s="53"/>
      <c r="F597" s="53"/>
      <c r="G597" s="53"/>
      <c r="H597" s="53"/>
      <c r="I597" s="53"/>
      <c r="J597" s="54"/>
      <c r="K597" s="55"/>
      <c r="L597" s="56"/>
      <c r="M597" s="60"/>
      <c r="N597" s="61"/>
    </row>
    <row r="598" spans="1:14" ht="14.1" customHeight="1">
      <c r="A598" s="58"/>
      <c r="B598" s="64" t="s">
        <v>219</v>
      </c>
      <c r="C598" s="53"/>
      <c r="D598" s="53"/>
      <c r="E598" s="53"/>
      <c r="F598" s="53"/>
      <c r="G598" s="53"/>
      <c r="H598" s="53"/>
      <c r="I598" s="53"/>
      <c r="J598" s="54"/>
      <c r="K598" s="55" t="s">
        <v>7</v>
      </c>
      <c r="L598" s="56"/>
      <c r="M598" s="65"/>
      <c r="N598" s="65">
        <f t="shared" ref="N598" si="19">+M598*L598</f>
        <v>0</v>
      </c>
    </row>
    <row r="599" spans="1:14" ht="14.1" customHeight="1">
      <c r="A599" s="58"/>
      <c r="B599" s="64"/>
      <c r="C599" s="53"/>
      <c r="D599" s="53"/>
      <c r="E599" s="53"/>
      <c r="F599" s="53"/>
      <c r="G599" s="53"/>
      <c r="H599" s="53"/>
      <c r="I599" s="53"/>
      <c r="J599" s="54"/>
      <c r="K599" s="55"/>
      <c r="L599" s="56"/>
      <c r="M599" s="60"/>
      <c r="N599" s="61"/>
    </row>
    <row r="600" spans="1:14" ht="14.1" customHeight="1">
      <c r="A600" s="58"/>
      <c r="B600" s="64" t="s">
        <v>220</v>
      </c>
      <c r="C600" s="53"/>
      <c r="D600" s="53"/>
      <c r="E600" s="53"/>
      <c r="F600" s="53"/>
      <c r="G600" s="53"/>
      <c r="H600" s="53"/>
      <c r="I600" s="53"/>
      <c r="J600" s="54"/>
      <c r="K600" s="55" t="s">
        <v>7</v>
      </c>
      <c r="L600" s="56"/>
      <c r="M600" s="65"/>
      <c r="N600" s="65">
        <f t="shared" ref="N600" si="20">+M600*L600</f>
        <v>0</v>
      </c>
    </row>
    <row r="601" spans="1:14" ht="14.1" customHeight="1">
      <c r="A601" s="58"/>
      <c r="B601" s="64"/>
      <c r="C601" s="53"/>
      <c r="D601" s="53"/>
      <c r="E601" s="53"/>
      <c r="F601" s="53"/>
      <c r="G601" s="53"/>
      <c r="H601" s="53"/>
      <c r="I601" s="53"/>
      <c r="J601" s="54"/>
      <c r="K601" s="55"/>
      <c r="L601" s="56"/>
      <c r="M601" s="65"/>
      <c r="N601" s="65"/>
    </row>
    <row r="602" spans="1:14" ht="14.1" customHeight="1">
      <c r="A602" s="58"/>
      <c r="B602" s="64"/>
      <c r="C602" s="53"/>
      <c r="D602" s="53"/>
      <c r="E602" s="53"/>
      <c r="F602" s="53"/>
      <c r="G602" s="53"/>
      <c r="H602" s="53"/>
      <c r="I602" s="53"/>
      <c r="J602" s="54"/>
      <c r="K602" s="55"/>
      <c r="L602" s="56"/>
      <c r="M602" s="65"/>
      <c r="N602" s="65"/>
    </row>
    <row r="603" spans="1:14" ht="14.1" customHeight="1">
      <c r="A603" s="58"/>
      <c r="B603" s="64" t="s">
        <v>251</v>
      </c>
      <c r="C603" s="53"/>
      <c r="D603" s="53"/>
      <c r="E603" s="53"/>
      <c r="F603" s="53"/>
      <c r="G603" s="53"/>
      <c r="H603" s="53"/>
      <c r="I603" s="53"/>
      <c r="J603" s="54"/>
      <c r="K603" s="55"/>
      <c r="L603" s="56"/>
      <c r="M603" s="65"/>
      <c r="N603" s="65"/>
    </row>
    <row r="604" spans="1:14" ht="14.1" customHeight="1">
      <c r="A604" s="58"/>
      <c r="B604" s="64"/>
      <c r="C604" s="53"/>
      <c r="D604" s="53"/>
      <c r="E604" s="53"/>
      <c r="F604" s="53"/>
      <c r="G604" s="53"/>
      <c r="H604" s="53"/>
      <c r="I604" s="53"/>
      <c r="J604" s="54"/>
      <c r="K604" s="55"/>
      <c r="L604" s="56"/>
      <c r="M604" s="65"/>
      <c r="N604" s="65"/>
    </row>
    <row r="605" spans="1:14" ht="14.1" customHeight="1">
      <c r="A605" s="58"/>
      <c r="B605" s="52"/>
      <c r="C605" s="53"/>
      <c r="D605" s="53"/>
      <c r="E605" s="53"/>
      <c r="F605" s="53"/>
      <c r="G605" s="53"/>
      <c r="H605" s="53"/>
      <c r="I605" s="53"/>
      <c r="J605" s="54"/>
      <c r="K605" s="55"/>
      <c r="L605" s="56"/>
      <c r="M605" s="60"/>
      <c r="N605" s="61"/>
    </row>
    <row r="606" spans="1:14" ht="14.1" customHeight="1">
      <c r="A606" s="58" t="s">
        <v>221</v>
      </c>
      <c r="B606" s="52" t="s">
        <v>222</v>
      </c>
      <c r="C606" s="53"/>
      <c r="D606" s="53"/>
      <c r="E606" s="53"/>
      <c r="F606" s="53"/>
      <c r="G606" s="53"/>
      <c r="H606" s="53"/>
      <c r="I606" s="53"/>
      <c r="J606" s="54"/>
      <c r="K606" s="55"/>
      <c r="L606" s="56"/>
      <c r="M606" s="60"/>
      <c r="N606" s="61"/>
    </row>
    <row r="607" spans="1:14" ht="14.1" customHeight="1">
      <c r="A607" s="58"/>
      <c r="B607" s="52" t="s">
        <v>223</v>
      </c>
      <c r="C607" s="53"/>
      <c r="D607" s="53"/>
      <c r="E607" s="53"/>
      <c r="F607" s="53"/>
      <c r="G607" s="53"/>
      <c r="H607" s="53"/>
      <c r="I607" s="53"/>
      <c r="J607" s="54"/>
      <c r="K607" s="55"/>
      <c r="L607" s="56"/>
      <c r="M607" s="60"/>
      <c r="N607" s="61"/>
    </row>
    <row r="608" spans="1:14" ht="14.1" customHeight="1">
      <c r="A608" s="58"/>
      <c r="B608" s="52"/>
      <c r="C608" s="53"/>
      <c r="D608" s="53"/>
      <c r="E608" s="53"/>
      <c r="F608" s="53"/>
      <c r="G608" s="53"/>
      <c r="H608" s="53"/>
      <c r="I608" s="53"/>
      <c r="J608" s="54"/>
      <c r="K608" s="55"/>
      <c r="L608" s="56"/>
      <c r="M608" s="60"/>
      <c r="N608" s="119"/>
    </row>
    <row r="609" spans="1:24" ht="14.1" customHeight="1">
      <c r="A609" s="58"/>
      <c r="B609" s="64" t="s">
        <v>224</v>
      </c>
      <c r="C609" s="53"/>
      <c r="D609" s="53"/>
      <c r="E609" s="53"/>
      <c r="F609" s="53"/>
      <c r="G609" s="53"/>
      <c r="H609" s="53"/>
      <c r="I609" s="53"/>
      <c r="J609" s="54"/>
      <c r="K609" s="55" t="s">
        <v>21</v>
      </c>
      <c r="L609" s="56"/>
      <c r="M609" s="65"/>
      <c r="N609" s="65">
        <f t="shared" ref="N609" si="21">+M609*L609</f>
        <v>0</v>
      </c>
    </row>
    <row r="610" spans="1:24" ht="14.1" customHeight="1">
      <c r="A610" s="58"/>
      <c r="B610" s="52"/>
      <c r="C610" s="53"/>
      <c r="D610" s="53"/>
      <c r="E610" s="53"/>
      <c r="F610" s="53"/>
      <c r="G610" s="53"/>
      <c r="H610" s="53"/>
      <c r="I610" s="53"/>
      <c r="J610" s="54"/>
      <c r="K610" s="55"/>
      <c r="L610" s="56"/>
      <c r="M610" s="60"/>
      <c r="N610" s="61"/>
    </row>
    <row r="611" spans="1:24" ht="14.1" customHeight="1">
      <c r="A611" s="58"/>
      <c r="B611" s="64" t="s">
        <v>225</v>
      </c>
      <c r="C611" s="53"/>
      <c r="D611" s="53"/>
      <c r="E611" s="53"/>
      <c r="F611" s="53"/>
      <c r="G611" s="53"/>
      <c r="H611" s="53"/>
      <c r="I611" s="53"/>
      <c r="J611" s="54"/>
      <c r="K611" s="55" t="s">
        <v>7</v>
      </c>
      <c r="L611" s="56"/>
      <c r="M611" s="65"/>
      <c r="N611" s="65">
        <f t="shared" ref="N611" si="22">+M611*L611</f>
        <v>0</v>
      </c>
    </row>
    <row r="612" spans="1:24" ht="14.1" customHeight="1">
      <c r="A612" s="58"/>
      <c r="B612" s="64"/>
      <c r="C612" s="53"/>
      <c r="D612" s="53"/>
      <c r="E612" s="53"/>
      <c r="F612" s="53"/>
      <c r="G612" s="53"/>
      <c r="H612" s="53"/>
      <c r="I612" s="53"/>
      <c r="J612" s="54"/>
      <c r="K612" s="55"/>
      <c r="L612" s="56"/>
      <c r="M612" s="60"/>
      <c r="N612" s="61"/>
    </row>
    <row r="613" spans="1:24" ht="14.1" customHeight="1">
      <c r="A613" s="58"/>
      <c r="B613" s="64" t="s">
        <v>226</v>
      </c>
      <c r="C613" s="53"/>
      <c r="D613" s="53"/>
      <c r="E613" s="53"/>
      <c r="F613" s="53"/>
      <c r="G613" s="53"/>
      <c r="H613" s="53"/>
      <c r="I613" s="53"/>
      <c r="J613" s="54"/>
      <c r="K613" s="55" t="s">
        <v>7</v>
      </c>
      <c r="L613" s="56"/>
      <c r="M613" s="65"/>
      <c r="N613" s="65">
        <f t="shared" ref="N613:N614" si="23">+M613*L613</f>
        <v>0</v>
      </c>
    </row>
    <row r="614" spans="1:24" ht="14.1" customHeight="1">
      <c r="A614" s="58"/>
      <c r="B614" s="64" t="s">
        <v>227</v>
      </c>
      <c r="C614" s="53"/>
      <c r="D614" s="53"/>
      <c r="E614" s="53"/>
      <c r="F614" s="53"/>
      <c r="G614" s="53"/>
      <c r="H614" s="53"/>
      <c r="I614" s="53"/>
      <c r="J614" s="54"/>
      <c r="K614" s="55" t="s">
        <v>7</v>
      </c>
      <c r="L614" s="56"/>
      <c r="M614" s="65"/>
      <c r="N614" s="65">
        <f t="shared" si="23"/>
        <v>0</v>
      </c>
    </row>
    <row r="615" spans="1:24" ht="14.1" customHeight="1">
      <c r="A615" s="58"/>
      <c r="B615" s="64"/>
      <c r="C615" s="53"/>
      <c r="D615" s="53"/>
      <c r="E615" s="53"/>
      <c r="F615" s="53"/>
      <c r="G615" s="53"/>
      <c r="H615" s="53"/>
      <c r="I615" s="53"/>
      <c r="J615" s="54"/>
      <c r="K615" s="55"/>
      <c r="L615" s="56"/>
      <c r="M615" s="65"/>
      <c r="N615" s="65"/>
    </row>
    <row r="616" spans="1:24" ht="14.1" customHeight="1">
      <c r="A616" s="58"/>
      <c r="B616" s="52"/>
      <c r="C616" s="53"/>
      <c r="D616" s="53"/>
      <c r="E616" s="53"/>
      <c r="F616" s="53"/>
      <c r="G616" s="53"/>
      <c r="H616" s="53"/>
      <c r="I616" s="53"/>
      <c r="J616" s="54"/>
      <c r="K616" s="55"/>
      <c r="L616" s="56"/>
      <c r="M616" s="60"/>
      <c r="N616" s="61"/>
    </row>
    <row r="617" spans="1:24" s="106" customFormat="1" ht="19.5" customHeight="1">
      <c r="A617" s="69"/>
      <c r="B617" s="70" t="str">
        <f>CONCATENATE("TOTAL  "&amp;B533)</f>
        <v>TOTAL  OPTION 1</v>
      </c>
      <c r="C617" s="71"/>
      <c r="D617" s="71"/>
      <c r="E617" s="71"/>
      <c r="F617" s="71"/>
      <c r="G617" s="71"/>
      <c r="H617" s="71"/>
      <c r="I617" s="71"/>
      <c r="J617" s="72"/>
      <c r="K617" s="73"/>
      <c r="L617" s="74"/>
      <c r="M617" s="75"/>
      <c r="N617" s="97">
        <f>SUM(N533:N605)</f>
        <v>0</v>
      </c>
      <c r="S617" s="107"/>
      <c r="T617" s="107"/>
      <c r="U617" s="107"/>
      <c r="V617" s="107"/>
      <c r="W617" s="107"/>
      <c r="X617" s="107"/>
    </row>
    <row r="618" spans="1:24" s="106" customFormat="1" ht="19.5" customHeight="1">
      <c r="A618" s="77"/>
      <c r="B618" s="52"/>
      <c r="C618" s="53"/>
      <c r="D618" s="53"/>
      <c r="E618" s="53"/>
      <c r="F618" s="53"/>
      <c r="G618" s="53"/>
      <c r="H618" s="53"/>
      <c r="I618" s="53"/>
      <c r="J618" s="78" t="s">
        <v>47</v>
      </c>
      <c r="K618" s="79"/>
      <c r="L618" s="62"/>
      <c r="M618" s="62"/>
      <c r="N618" s="80">
        <f>+N617</f>
        <v>0</v>
      </c>
      <c r="S618" s="107"/>
      <c r="T618" s="107"/>
      <c r="U618" s="107"/>
      <c r="V618" s="107"/>
      <c r="W618" s="107"/>
      <c r="X618" s="107"/>
    </row>
    <row r="619" spans="1:24" s="106" customFormat="1" ht="19.5" customHeight="1">
      <c r="A619" s="77"/>
      <c r="B619" s="52"/>
      <c r="C619" s="53"/>
      <c r="D619" s="53"/>
      <c r="E619" s="53"/>
      <c r="F619" s="53"/>
      <c r="G619" s="53"/>
      <c r="H619" s="53"/>
      <c r="I619" s="53"/>
      <c r="J619" s="78" t="s">
        <v>48</v>
      </c>
      <c r="K619" s="79"/>
      <c r="L619" s="62"/>
      <c r="M619" s="62"/>
      <c r="N619" s="80">
        <f>N618*20%</f>
        <v>0</v>
      </c>
      <c r="S619" s="107"/>
      <c r="T619" s="107"/>
      <c r="U619" s="107"/>
      <c r="V619" s="107"/>
      <c r="W619" s="107"/>
      <c r="X619" s="107"/>
    </row>
    <row r="620" spans="1:24" s="106" customFormat="1" ht="19.5" customHeight="1">
      <c r="A620" s="77"/>
      <c r="B620" s="52"/>
      <c r="C620" s="53"/>
      <c r="D620" s="53"/>
      <c r="E620" s="53"/>
      <c r="F620" s="53"/>
      <c r="G620" s="53"/>
      <c r="H620" s="53"/>
      <c r="I620" s="53"/>
      <c r="J620" s="78" t="s">
        <v>49</v>
      </c>
      <c r="K620" s="79"/>
      <c r="L620" s="62"/>
      <c r="M620" s="62"/>
      <c r="N620" s="80">
        <f>SUM(N618:N619)</f>
        <v>0</v>
      </c>
      <c r="S620" s="107"/>
      <c r="T620" s="107"/>
      <c r="U620" s="107"/>
      <c r="V620" s="107"/>
      <c r="W620" s="107"/>
      <c r="X620" s="107"/>
    </row>
    <row r="621" spans="1:24" s="106" customFormat="1" ht="19.5" customHeight="1">
      <c r="A621" s="81"/>
      <c r="B621" s="82"/>
      <c r="C621" s="83"/>
      <c r="D621" s="84"/>
      <c r="E621" s="84"/>
      <c r="F621" s="84"/>
      <c r="G621" s="84"/>
      <c r="H621" s="84"/>
      <c r="I621" s="84"/>
      <c r="J621" s="85"/>
      <c r="K621" s="86"/>
      <c r="L621" s="87"/>
      <c r="M621" s="88"/>
      <c r="N621" s="89"/>
      <c r="S621" s="107"/>
      <c r="T621" s="107"/>
      <c r="U621" s="107"/>
      <c r="V621" s="107"/>
      <c r="W621" s="107"/>
      <c r="X621" s="107"/>
    </row>
    <row r="622" spans="1:24" s="106" customFormat="1" ht="19.5" customHeight="1">
      <c r="A622" s="69"/>
      <c r="B622" s="70" t="str">
        <f>CONCATENATE("TOTAL  "&amp;B606)</f>
        <v>TOTAL  OPTION 2</v>
      </c>
      <c r="C622" s="71"/>
      <c r="D622" s="71"/>
      <c r="E622" s="71"/>
      <c r="F622" s="71"/>
      <c r="G622" s="71"/>
      <c r="H622" s="71"/>
      <c r="I622" s="71"/>
      <c r="J622" s="72"/>
      <c r="K622" s="73"/>
      <c r="L622" s="74"/>
      <c r="M622" s="75"/>
      <c r="N622" s="97">
        <f>SUM(N606:N616)</f>
        <v>0</v>
      </c>
      <c r="S622" s="107"/>
      <c r="T622" s="107"/>
      <c r="U622" s="107"/>
      <c r="V622" s="107"/>
      <c r="W622" s="107"/>
      <c r="X622" s="107"/>
    </row>
    <row r="623" spans="1:24" s="106" customFormat="1" ht="19.5" customHeight="1">
      <c r="A623" s="77"/>
      <c r="B623" s="52"/>
      <c r="C623" s="53"/>
      <c r="D623" s="53"/>
      <c r="E623" s="53"/>
      <c r="F623" s="53"/>
      <c r="G623" s="53"/>
      <c r="H623" s="53"/>
      <c r="I623" s="53"/>
      <c r="J623" s="78" t="s">
        <v>47</v>
      </c>
      <c r="K623" s="79"/>
      <c r="L623" s="62"/>
      <c r="M623" s="62"/>
      <c r="N623" s="80">
        <f>+N622</f>
        <v>0</v>
      </c>
      <c r="S623" s="107"/>
      <c r="T623" s="107"/>
      <c r="U623" s="107"/>
      <c r="V623" s="107"/>
      <c r="W623" s="107"/>
      <c r="X623" s="107"/>
    </row>
    <row r="624" spans="1:24" s="106" customFormat="1" ht="19.5" customHeight="1">
      <c r="A624" s="77"/>
      <c r="B624" s="52"/>
      <c r="C624" s="53"/>
      <c r="D624" s="53"/>
      <c r="E624" s="53"/>
      <c r="F624" s="53"/>
      <c r="G624" s="53"/>
      <c r="H624" s="53"/>
      <c r="I624" s="53"/>
      <c r="J624" s="78" t="s">
        <v>48</v>
      </c>
      <c r="K624" s="79"/>
      <c r="L624" s="62"/>
      <c r="M624" s="62"/>
      <c r="N624" s="80">
        <f>N623*20%</f>
        <v>0</v>
      </c>
      <c r="S624" s="107"/>
      <c r="T624" s="107"/>
      <c r="U624" s="107"/>
      <c r="V624" s="107"/>
      <c r="W624" s="107"/>
      <c r="X624" s="107"/>
    </row>
    <row r="625" spans="1:24" s="106" customFormat="1" ht="19.5" customHeight="1">
      <c r="A625" s="77"/>
      <c r="B625" s="52"/>
      <c r="C625" s="53"/>
      <c r="D625" s="53"/>
      <c r="E625" s="53"/>
      <c r="F625" s="53"/>
      <c r="G625" s="53"/>
      <c r="H625" s="53"/>
      <c r="I625" s="53"/>
      <c r="J625" s="78" t="s">
        <v>49</v>
      </c>
      <c r="K625" s="79"/>
      <c r="L625" s="62"/>
      <c r="M625" s="62"/>
      <c r="N625" s="80">
        <f>SUM(N623:N624)</f>
        <v>0</v>
      </c>
      <c r="S625" s="107"/>
      <c r="T625" s="107"/>
      <c r="U625" s="107"/>
      <c r="V625" s="107"/>
      <c r="W625" s="107"/>
      <c r="X625" s="107"/>
    </row>
    <row r="626" spans="1:24" s="106" customFormat="1" ht="19.5" customHeight="1">
      <c r="A626" s="81"/>
      <c r="B626" s="82"/>
      <c r="C626" s="83"/>
      <c r="D626" s="84"/>
      <c r="E626" s="84"/>
      <c r="F626" s="84"/>
      <c r="G626" s="84"/>
      <c r="H626" s="84"/>
      <c r="I626" s="84"/>
      <c r="J626" s="85"/>
      <c r="K626" s="86"/>
      <c r="L626" s="87"/>
      <c r="M626" s="88"/>
      <c r="N626" s="89"/>
      <c r="S626" s="107"/>
      <c r="T626" s="107"/>
      <c r="U626" s="107"/>
      <c r="V626" s="107"/>
      <c r="W626" s="107"/>
      <c r="X626" s="107"/>
    </row>
    <row r="627" spans="1:24">
      <c r="L627" s="120"/>
    </row>
    <row r="628" spans="1:24">
      <c r="L628" s="120"/>
    </row>
    <row r="629" spans="1:24">
      <c r="L629" s="120"/>
    </row>
    <row r="630" spans="1:24">
      <c r="L630" s="120"/>
    </row>
    <row r="631" spans="1:24">
      <c r="L631" s="120"/>
    </row>
    <row r="632" spans="1:24">
      <c r="L632" s="120"/>
    </row>
    <row r="633" spans="1:24">
      <c r="L633" s="120"/>
    </row>
    <row r="634" spans="1:24">
      <c r="L634" s="120"/>
    </row>
    <row r="635" spans="1:24">
      <c r="L635" s="120"/>
    </row>
    <row r="636" spans="1:24">
      <c r="L636" s="120"/>
    </row>
    <row r="637" spans="1:24">
      <c r="L637" s="120"/>
    </row>
    <row r="638" spans="1:24">
      <c r="L638" s="120"/>
    </row>
    <row r="639" spans="1:24">
      <c r="L639" s="120"/>
    </row>
    <row r="640" spans="1:24">
      <c r="L640" s="120"/>
    </row>
    <row r="641" spans="12:12">
      <c r="L641" s="120"/>
    </row>
    <row r="642" spans="12:12">
      <c r="L642" s="120"/>
    </row>
    <row r="643" spans="12:12">
      <c r="L643" s="120"/>
    </row>
    <row r="644" spans="12:12">
      <c r="L644" s="120"/>
    </row>
    <row r="645" spans="12:12">
      <c r="L645" s="120"/>
    </row>
    <row r="646" spans="12:12">
      <c r="L646" s="120"/>
    </row>
    <row r="647" spans="12:12">
      <c r="L647" s="120"/>
    </row>
    <row r="648" spans="12:12">
      <c r="L648" s="120"/>
    </row>
    <row r="649" spans="12:12">
      <c r="L649" s="120"/>
    </row>
    <row r="650" spans="12:12">
      <c r="L650" s="120"/>
    </row>
    <row r="651" spans="12:12">
      <c r="L651" s="120"/>
    </row>
    <row r="652" spans="12:12">
      <c r="L652" s="120"/>
    </row>
    <row r="653" spans="12:12">
      <c r="L653" s="120"/>
    </row>
    <row r="654" spans="12:12">
      <c r="L654" s="120"/>
    </row>
    <row r="655" spans="12:12">
      <c r="L655" s="120"/>
    </row>
    <row r="656" spans="12:12">
      <c r="L656" s="120"/>
    </row>
    <row r="657" spans="12:12">
      <c r="L657" s="120"/>
    </row>
    <row r="658" spans="12:12">
      <c r="L658" s="120"/>
    </row>
    <row r="659" spans="12:12">
      <c r="L659" s="120"/>
    </row>
    <row r="660" spans="12:12">
      <c r="L660" s="120"/>
    </row>
    <row r="661" spans="12:12">
      <c r="L661" s="120"/>
    </row>
    <row r="662" spans="12:12">
      <c r="L662" s="120"/>
    </row>
    <row r="663" spans="12:12">
      <c r="L663" s="120"/>
    </row>
    <row r="664" spans="12:12">
      <c r="L664" s="120"/>
    </row>
    <row r="665" spans="12:12">
      <c r="L665" s="120"/>
    </row>
  </sheetData>
  <mergeCells count="4">
    <mergeCell ref="B225:J225"/>
    <mergeCell ref="B311:J311"/>
    <mergeCell ref="B25:J25"/>
    <mergeCell ref="B222:J222"/>
  </mergeCells>
  <pageMargins left="0.7" right="0.7" top="0.75" bottom="0.75" header="0.3" footer="0.3"/>
  <pageSetup paperSize="9" scale="54" fitToHeight="0" orientation="portrait" horizontalDpi="4294967293" verticalDpi="300" r:id="rId1"/>
  <rowBreaks count="4" manualBreakCount="4">
    <brk id="206" max="13" man="1"/>
    <brk id="304" max="13" man="1"/>
    <brk id="508" max="13" man="1"/>
    <brk id="60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Vierge</vt:lpstr>
      <vt:lpstr>'DPGF Vierge'!Zone_d_impression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BERTHON</dc:creator>
  <cp:lastModifiedBy>Alexis BERTHON</cp:lastModifiedBy>
  <dcterms:created xsi:type="dcterms:W3CDTF">2025-11-19T19:58:10Z</dcterms:created>
  <dcterms:modified xsi:type="dcterms:W3CDTF">2025-11-21T12:05:28Z</dcterms:modified>
</cp:coreProperties>
</file>